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доходы'!$A$4:$K$16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доходы'!$A$1:$K$78</definedName>
  </definedNames>
  <calcPr calcId="145621"/>
  <pivotCaches>
    <pivotCache cacheId="2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5" l="1"/>
  <c r="C51" i="5"/>
  <c r="D67" i="5"/>
  <c r="D5" i="5"/>
  <c r="D22" i="5"/>
  <c r="D25" i="5"/>
  <c r="D26" i="5"/>
  <c r="D23" i="5"/>
  <c r="D33" i="5"/>
  <c r="D34" i="5"/>
  <c r="D7" i="5"/>
  <c r="E11" i="5"/>
  <c r="C67" i="5"/>
  <c r="G59" i="5" l="1"/>
  <c r="G58" i="5" s="1"/>
  <c r="G52" i="5" l="1"/>
  <c r="G51" i="5" s="1"/>
  <c r="C78" i="5" l="1"/>
  <c r="D59" i="5" l="1"/>
  <c r="E59" i="5" s="1"/>
  <c r="D6" i="5"/>
  <c r="K59" i="5"/>
  <c r="K60" i="5"/>
  <c r="H59" i="5"/>
  <c r="H60" i="5"/>
  <c r="E60" i="5"/>
  <c r="D58" i="5" l="1"/>
  <c r="D51" i="5" s="1"/>
  <c r="J78" i="5"/>
  <c r="G78" i="5"/>
  <c r="K61" i="5"/>
  <c r="K62" i="5"/>
  <c r="H61" i="5"/>
  <c r="H62" i="5"/>
  <c r="K54" i="5"/>
  <c r="K55" i="5"/>
  <c r="H54" i="5"/>
  <c r="H55" i="5"/>
  <c r="E53" i="5"/>
  <c r="E54" i="5"/>
  <c r="E55" i="5"/>
  <c r="D78" i="5" l="1"/>
  <c r="F78" i="5"/>
  <c r="E78" i="5" l="1"/>
  <c r="E5" i="5"/>
  <c r="K44" i="5"/>
  <c r="K45" i="5"/>
  <c r="K46" i="5"/>
  <c r="K47" i="5"/>
  <c r="K48" i="5"/>
  <c r="K49" i="5"/>
  <c r="K50" i="5"/>
  <c r="H44" i="5"/>
  <c r="H45" i="5"/>
  <c r="H46" i="5"/>
  <c r="H47" i="5"/>
  <c r="H48" i="5"/>
  <c r="H49" i="5"/>
  <c r="H50" i="5"/>
  <c r="E44" i="5"/>
  <c r="E45" i="5"/>
  <c r="E46" i="5"/>
  <c r="E47" i="5"/>
  <c r="E48" i="5"/>
  <c r="E49" i="5"/>
  <c r="E50" i="5"/>
  <c r="K6" i="5" l="1"/>
  <c r="K7" i="5"/>
  <c r="K8" i="5"/>
  <c r="K9" i="5"/>
  <c r="K10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51" i="5"/>
  <c r="K52" i="5"/>
  <c r="K53" i="5"/>
  <c r="K56" i="5"/>
  <c r="K57" i="5"/>
  <c r="K58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5" i="5"/>
  <c r="H6" i="5"/>
  <c r="H7" i="5"/>
  <c r="H8" i="5"/>
  <c r="H9" i="5"/>
  <c r="H10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51" i="5"/>
  <c r="H52" i="5"/>
  <c r="H53" i="5"/>
  <c r="H56" i="5"/>
  <c r="H57" i="5"/>
  <c r="H58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5" i="5"/>
  <c r="E6" i="5"/>
  <c r="E7" i="5"/>
  <c r="E8" i="5"/>
  <c r="E9" i="5"/>
  <c r="E10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56" i="5"/>
  <c r="E57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58" i="5" l="1"/>
  <c r="H78" i="5"/>
  <c r="F69" i="4" l="1"/>
  <c r="D69" i="4"/>
  <c r="F68" i="4"/>
  <c r="D68" i="4"/>
  <c r="G4" i="4" l="1"/>
  <c r="E12" i="4"/>
  <c r="I78" i="5" l="1"/>
  <c r="K78" i="5" s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51" i="5"/>
  <c r="E52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<sst xmlns="http://schemas.openxmlformats.org/spreadsheetml/2006/main" count="717" uniqueCount="473">
  <si>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</si>
  <si>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</si>
  <si>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</si>
  <si>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</si>
  <si>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</si>
  <si>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</si>
  <si>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</si>
  <si>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</si>
  <si>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</si>
  <si>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</si>
  <si>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</si>
  <si>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</si>
  <si>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</si>
  <si>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</si>
  <si>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</si>
  <si>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</si>
  <si>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</si>
  <si>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</si>
  <si>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</si>
  <si>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</si>
  <si>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</si>
  <si>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</si>
  <si>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</si>
  <si>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</si>
  <si>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</si>
  <si>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</si>
  <si>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</si>
  <si>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</si>
  <si>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</si>
  <si>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</si>
  <si>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</si>
  <si>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</si>
  <si>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</si>
  <si>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</si>
  <si>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</si>
  <si>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</si>
  <si>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</si>
  <si>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</si>
  <si>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</si>
  <si>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</si>
  <si>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</si>
  <si>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</si>
  <si>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</si>
  <si>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</si>
  <si>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</si>
  <si>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</si>
  <si>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</si>
  <si>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</si>
  <si>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</si>
  <si>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</si>
  <si>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</si>
  <si>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</si>
  <si>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</si>
  <si>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</si>
  <si>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</si>
  <si>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</si>
  <si>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</si>
  <si>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</si>
  <si>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</si>
  <si>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</si>
  <si>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</si>
  <si>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</si>
  <si>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</si>
  <si>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</si>
  <si>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</si>
  <si>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</si>
  <si>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</si>
  <si>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</si>
  <si>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</si>
  <si>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</si>
  <si>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</si>
  <si>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</si>
  <si>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</si>
  <si>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</si>
  <si>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</si>
  <si>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</si>
  <si>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</si>
  <si>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</si>
  <si>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</si>
  <si>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</si>
  <si>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</si>
  <si>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</si>
  <si>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</si>
  <si>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</si>
  <si>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</si>
  <si>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</si>
  <si>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</si>
  <si>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</si>
  <si>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</si>
  <si>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</si>
  <si>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</si>
  <si>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</si>
  <si>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</si>
  <si>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</si>
  <si>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</si>
  <si>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</si>
  <si>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</si>
  <si>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</si>
  <si>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</si>
  <si>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</si>
  <si>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</si>
  <si>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</si>
  <si>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</si>
  <si>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</si>
  <si>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</si>
  <si>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</si>
  <si>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</si>
  <si>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</si>
  <si>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</si>
  <si>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</si>
  <si>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</si>
  <si>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</si>
  <si>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</si>
  <si>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</si>
  <si>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</si>
  <si>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</si>
  <si>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</si>
  <si>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</si>
  <si>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</si>
  <si>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</si>
  <si>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</si>
  <si>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</si>
  <si>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</si>
  <si>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</si>
  <si>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</si>
  <si>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</si>
  <si>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</si>
  <si>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</si>
  <si>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</si>
  <si>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</si>
  <si>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</si>
  <si>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</si>
  <si>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</si>
  <si>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</si>
  <si>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</si>
  <si>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</si>
  <si>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</si>
  <si>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</si>
  <si>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</si>
  <si>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</si>
  <si>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</si>
  <si>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</si>
  <si>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</si>
  <si>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</si>
  <si>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</si>
  <si>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</si>
  <si>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</si>
  <si>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</si>
  <si>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</si>
  <si>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</si>
  <si>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</si>
  <si>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</si>
  <si>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</si>
  <si>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</si>
  <si>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</si>
  <si>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</si>
  <si>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</si>
  <si>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</si>
  <si>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</si>
  <si>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</si>
  <si>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</si>
  <si>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</si>
  <si>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</si>
  <si>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</si>
  <si>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</si>
  <si>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</si>
  <si>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</si>
  <si>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</si>
  <si>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</si>
  <si>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</si>
  <si>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</si>
  <si>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</si>
  <si>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</si>
  <si>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</si>
  <si>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</si>
  <si>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</si>
  <si>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</si>
  <si>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</si>
  <si>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</si>
  <si>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</si>
  <si>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</si>
  <si>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</si>
  <si>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</si>
  <si>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</si>
  <si>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</si>
  <si>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</si>
  <si>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</si>
  <si>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</si>
  <si>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</si>
  <si>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</si>
  <si>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</si>
  <si>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</si>
  <si>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</si>
  <si>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</si>
  <si>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</si>
  <si>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</si>
  <si>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</si>
  <si>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</si>
  <si>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</si>
  <si>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</si>
  <si>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</si>
  <si>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</si>
  <si>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</si>
  <si>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</si>
  <si>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</si>
  <si>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</si>
  <si>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</si>
  <si>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</si>
  <si>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</si>
  <si>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</si>
  <si>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</si>
  <si>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</si>
  <si>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</si>
  <si>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</si>
  <si>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</si>
  <si>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</si>
  <si>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</si>
  <si>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</si>
  <si>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</si>
  <si>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</si>
  <si>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</si>
  <si>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</si>
  <si>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</si>
  <si>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</si>
  <si>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</si>
  <si>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</si>
  <si>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</si>
  <si>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</si>
  <si>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</si>
  <si>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</si>
  <si>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</si>
  <si>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</si>
  <si>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</si>
  <si>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</si>
  <si>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</si>
  <si>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</si>
  <si>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</si>
  <si>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</si>
  <si>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</si>
  <si>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</si>
  <si>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</si>
  <si>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</si>
  <si>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</si>
  <si>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</si>
  <si>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</si>
  <si>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</si>
  <si>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</si>
  <si>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</si>
  <si>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</si>
  <si>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</si>
  <si>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</si>
  <si>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</si>
  <si>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</si>
  <si>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</si>
  <si>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</si>
  <si>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</si>
  <si>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</si>
  <si>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</si>
  <si>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</si>
  <si>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</si>
  <si>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</si>
  <si>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</si>
  <si>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</si>
  <si>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</si>
  <si>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</si>
  <si>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</si>
  <si>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</si>
  <si>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</si>
  <si>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</si>
  <si>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</si>
  <si>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</si>
  <si>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</si>
  <si>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</si>
  <si>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</si>
  <si>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</si>
  <si>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</si>
  <si>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</si>
  <si>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</si>
  <si>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</si>
  <si>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</si>
  <si>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</si>
  <si>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</si>
  <si>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</si>
  <si>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</si>
  <si>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</si>
  <si>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</si>
  <si>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</si>
  <si>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</si>
  <si>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</si>
  <si>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</si>
  <si>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</si>
  <si>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</si>
  <si>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</si>
  <si>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</si>
  <si>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</si>
  <si>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</si>
  <si>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</si>
  <si>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</si>
  <si>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</si>
  <si>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</si>
  <si>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</si>
  <si>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</si>
  <si>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</si>
  <si>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</si>
  <si>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</si>
  <si>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</si>
  <si>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</si>
  <si>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</si>
  <si>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</si>
  <si>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</si>
  <si>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</si>
  <si>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</si>
  <si>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</si>
  <si>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</si>
  <si>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</si>
  <si>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</si>
  <si>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</si>
  <si>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</si>
  <si>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</si>
  <si>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</si>
  <si>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</si>
  <si>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Код бюджетной классификации</t>
  </si>
  <si>
    <t xml:space="preserve">Приложение 1 к пояснительной записке
</t>
  </si>
  <si>
    <t>2 02 20000 00 0000 150</t>
  </si>
  <si>
    <t>Субсидии бюджетам бюджетной системы Российской Федерации (межбюджетные субсидии)</t>
  </si>
  <si>
    <t>1 01 00000 00 0000 000</t>
  </si>
  <si>
    <t>НАЛОГИ НА ПРИБЫЛЬ, ДОХОДЫ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</si>
  <si>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</si>
  <si>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</si>
  <si>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 ПРОЧИЕ БЕЗВОЗМЕЗДНЫЕ ПОСТУПЛЕНИЯ</t>
  </si>
  <si>
    <t xml:space="preserve">  Прочие безвозмездные поступления в бюджеты городских поселений</t>
  </si>
  <si>
    <t>1 01 02000 01 0000 110</t>
  </si>
  <si>
    <t>Налог на доходы физических лиц</t>
  </si>
  <si>
    <t>1 01 02010 01 0000 110</t>
  </si>
  <si>
    <t>1 01 02020 01 0000 110</t>
  </si>
  <si>
    <t>101 02030 01 0000 110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</si>
  <si>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</si>
  <si>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</si>
  <si>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</si>
  <si>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</si>
  <si>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</si>
  <si>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</si>
  <si>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</si>
  <si>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 )
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</si>
  <si>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</si>
  <si>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</si>
  <si>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</si>
  <si>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</si>
  <si>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</si>
  <si>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</si>
  <si>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</si>
  <si>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</si>
  <si>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</si>
  <si>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</si>
  <si>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</si>
  <si>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</si>
  <si>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</si>
  <si>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</si>
  <si>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</si>
  <si>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</si>
  <si>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</si>
  <si>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</si>
  <si>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</si>
  <si>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</si>
  <si>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</si>
  <si>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</si>
  <si>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</si>
  <si>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</si>
  <si>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</si>
  <si>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</si>
  <si>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</si>
  <si>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</si>
  <si>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1 08 00000 00 0000 000</t>
  </si>
  <si>
    <t>ГОСУДАРСТВЕННАЯ ПОШЛИНА</t>
  </si>
  <si>
    <t xml:space="preserve"> 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</si>
  <si>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</si>
  <si>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</si>
  <si>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</si>
  <si>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</si>
  <si>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</si>
  <si>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</si>
  <si>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</si>
  <si>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</si>
  <si>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</si>
  <si>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</si>
  <si>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</si>
  <si>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</si>
  <si>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Доходы,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</si>
  <si>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1 11 05035 13 0000 120</t>
  </si>
  <si>
    <t>Доходы,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</si>
  <si>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</si>
  <si>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</si>
  <si>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</si>
  <si>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</si>
  <si>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</si>
  <si>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</si>
  <si>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</si>
  <si>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</si>
  <si>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</si>
  <si>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</si>
  <si>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</si>
  <si>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</si>
  <si>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</si>
  <si>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</si>
  <si>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1 11 09040 00 0000 120</t>
  </si>
  <si>
    <t>1 11 09045 13 0000 120</t>
  </si>
  <si>
    <t>Прочие доходы от использования имущества, находящегося в  собственности  городских поселений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</si>
  <si>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Дотации бюджетам субъектов Российской Федерации и муниципальных образований</t>
  </si>
  <si>
    <t>2 02 10000 00 0000 150</t>
  </si>
  <si>
    <t>2 02 16001 00 0000 150</t>
  </si>
  <si>
    <t>Дотации на выравнивание бюджетной обеспеченности</t>
  </si>
  <si>
    <t>2 02 16001 13 0000 150</t>
  </si>
  <si>
    <t>Дотация бюджетам городских поселений на выравнивание бюджетной обеспеченности из бюджетов муниципальных районов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</si>
  <si>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</si>
  <si>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</si>
  <si>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</si>
  <si>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 на реализацию программ формирования современной городской среды</t>
  </si>
  <si>
    <t>2 02 30000 00 0000 000</t>
  </si>
  <si>
    <t>Субвенции бюджетам субъектов Российской Федерации и муниципальных образований</t>
  </si>
  <si>
    <t>2 02 35118 00 0000 150</t>
  </si>
  <si>
    <t>2 02 35118 13 0000 150</t>
  </si>
  <si>
    <t>2 02 30000 00 0000 150</t>
  </si>
  <si>
    <t>Субвенции местным бюджетам на выполнение передаваемых полномочий 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</si>
  <si>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</si>
  <si>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</si>
  <si>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 2 07 00000 00 0000 000</t>
  </si>
  <si>
    <t xml:space="preserve"> 2 07 05000 13 0000 150</t>
  </si>
  <si>
    <t>2 07 05030 13 0000 150</t>
  </si>
  <si>
    <t>ИТОГО ДОХОДОВ</t>
  </si>
  <si>
    <t xml:space="preserve">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</si>
  <si>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</si>
  <si>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</si>
  <si>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2 02 40000 00 0000 150</t>
  </si>
  <si>
    <t xml:space="preserve"> 2 02 49999 00 0000 150</t>
  </si>
  <si>
    <t xml:space="preserve"> 2 02 49999 13 0000 150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</si>
  <si>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</si>
  <si>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</si>
  <si>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</si>
  <si>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>Сумма на 2025 год</t>
  </si>
  <si>
    <t>Изменение на 2025 год (+/-)</t>
  </si>
  <si>
    <t>Сумма на 2025 год с учетом изменений</t>
  </si>
  <si>
    <t xml:space="preserve">  Прочие субсидии</t>
  </si>
  <si>
    <t xml:space="preserve">  Прочие субсидии бюджетам городских поселений</t>
  </si>
  <si>
    <t>2 02 29999 00 0000 150</t>
  </si>
  <si>
    <t>2 02 29999 13 0000 150</t>
  </si>
  <si>
    <t xml:space="preserve"> 1 17 00000 00 0000 000</t>
  </si>
  <si>
    <t xml:space="preserve">  ПРОЧИЕ НЕНАЛОГОВЫЕ ДОХОДЫ</t>
  </si>
  <si>
    <t xml:space="preserve"> 1 17 15000 00 0000 150</t>
  </si>
  <si>
    <t xml:space="preserve"> 1 17 15030 13 0000 150</t>
  </si>
  <si>
    <t xml:space="preserve"> Инициативные платежи</t>
  </si>
  <si>
    <t xml:space="preserve"> Инициативные платежи, зачисляемые в бюджеты городских поселений</t>
  </si>
  <si>
    <t>Сумма на 2026 год</t>
  </si>
  <si>
    <t>Изменение на 2026 год (+/-)</t>
  </si>
  <si>
    <t>Сумма на 2026 год с учетом изменений</t>
  </si>
  <si>
    <t>2 02 15002 00 0000 150</t>
  </si>
  <si>
    <t>Анализ изменения доходов бюджета Белоберезковского городского поселения Трубчевского муниципального района Брянской области на 2025 - 2027 годы</t>
  </si>
  <si>
    <t>Сумма на 2027 год</t>
  </si>
  <si>
    <t>Изменение на 2027 год (+/-)</t>
  </si>
  <si>
    <t>Сумма на 2027 год с учетом изменений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</si>
  <si>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</si>
  <si>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</si>
  <si>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2 02 25228 13 0000 150</t>
  </si>
  <si>
    <t>Субсидии бюджетам городских поселений на оснащение объектов спортивной инфраструктуры спортивно-технологическим оборудованием</t>
  </si>
  <si>
    <t>2 02 15002 13 0000 150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</si>
  <si>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</si>
  <si>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</si>
  <si>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</si>
  <si>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2 02 20302 00 0000 150</t>
  </si>
  <si>
    <t>2 02 20302 13 0000 150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</si>
  <si>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</si>
  <si>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</si>
  <si>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</si>
  <si>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1 01 02080 01 0000 110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</si>
</sst>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 Cyr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Calibri Light"/>
      <family val="2"/>
      <charset val="204"/>
    </font>
    <font>
      <sz val="13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6" fillId="0" borderId="8">
      <alignment horizontal="left" wrapText="1" indent="2"/>
    </xf>
    <xf numFmtId="49" fontId="26" fillId="0" borderId="7">
      <alignment horizontal="center"/>
    </xf>
    <xf numFmtId="4" fontId="26" fillId="0" borderId="7">
      <alignment horizontal="right" shrinkToFit="1"/>
    </xf>
  </cellStyleXfs>
  <cellXfs count="131">
    <xf numFmtId="0" fontId="0" fillId="0" borderId="0" xfId="0"/>
    <xf numFmtId="0" fontId="9" fillId="0" borderId="1" xfId="0" quotePrefix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 shrinkToFit="1"/>
    </xf>
    <xf numFmtId="0" fontId="9" fillId="0" borderId="0" xfId="0" quotePrefix="1" applyFont="1" applyAlignment="1">
      <alignment horizontal="center" vertical="center" wrapText="1" shrinkToFit="1"/>
    </xf>
    <xf numFmtId="4" fontId="9" fillId="0" borderId="0" xfId="0" applyNumberFormat="1" applyFont="1" applyAlignment="1">
      <alignment horizontal="center" vertical="center" shrinkToFit="1"/>
    </xf>
    <xf numFmtId="4" fontId="9" fillId="0" borderId="0" xfId="0" applyNumberFormat="1" applyFont="1" applyAlignment="1">
      <alignment horizontal="center" vertical="center" wrapText="1" shrinkToFit="1"/>
    </xf>
    <xf numFmtId="166" fontId="9" fillId="0" borderId="0" xfId="0" applyNumberFormat="1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horizontal="center" vertical="center" wrapText="1" shrinkToFit="1"/>
    </xf>
    <xf numFmtId="0" fontId="9" fillId="0" borderId="6" xfId="0" quotePrefix="1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30" fillId="10" borderId="1" xfId="0" applyFont="1" applyFill="1" applyBorder="1"/>
    <xf numFmtId="0" fontId="28" fillId="10" borderId="1" xfId="0" applyFont="1" applyFill="1" applyBorder="1"/>
    <xf numFmtId="0" fontId="34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left" vertical="top" wrapText="1"/>
    </xf>
    <xf numFmtId="4" fontId="34" fillId="2" borderId="1" xfId="0" applyNumberFormat="1" applyFont="1" applyFill="1" applyBorder="1" applyAlignment="1">
      <alignment horizontal="center" vertical="center" wrapText="1"/>
    </xf>
    <xf numFmtId="0" fontId="35" fillId="2" borderId="0" xfId="0" applyFont="1" applyFill="1" applyAlignment="1">
      <alignment vertical="center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9" fillId="2" borderId="0" xfId="0" applyNumberFormat="1" applyFont="1" applyFill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/>
    </xf>
    <xf numFmtId="4" fontId="22" fillId="11" borderId="1" xfId="0" applyNumberFormat="1" applyFont="1" applyFill="1" applyBorder="1" applyAlignment="1">
      <alignment horizontal="center" vertical="center"/>
    </xf>
    <xf numFmtId="4" fontId="31" fillId="11" borderId="1" xfId="0" applyNumberFormat="1" applyFont="1" applyFill="1" applyBorder="1" applyAlignment="1">
      <alignment horizontal="center" vertical="center" wrapText="1"/>
    </xf>
    <xf numFmtId="4" fontId="23" fillId="11" borderId="1" xfId="6" applyNumberFormat="1" applyFont="1" applyFill="1" applyBorder="1" applyAlignment="1">
      <alignment horizontal="center" vertical="center"/>
    </xf>
    <xf numFmtId="4" fontId="8" fillId="11" borderId="0" xfId="0" applyNumberFormat="1" applyFont="1" applyFill="1" applyAlignment="1">
      <alignment horizontal="center" vertical="center" wrapText="1"/>
    </xf>
    <xf numFmtId="4" fontId="25" fillId="11" borderId="0" xfId="0" applyNumberFormat="1" applyFont="1" applyFill="1" applyAlignment="1">
      <alignment horizontal="center" vertical="center"/>
    </xf>
    <xf numFmtId="4" fontId="24" fillId="11" borderId="0" xfId="0" applyNumberFormat="1" applyFont="1" applyFill="1" applyAlignment="1">
      <alignment horizontal="center" vertical="center"/>
    </xf>
    <xf numFmtId="0" fontId="9" fillId="11" borderId="0" xfId="0" applyFont="1" applyFill="1" applyAlignment="1">
      <alignment vertical="center" wrapText="1"/>
    </xf>
    <xf numFmtId="4" fontId="23" fillId="11" borderId="1" xfId="6" applyNumberFormat="1" applyFont="1" applyFill="1" applyBorder="1" applyAlignment="1">
      <alignment vertical="center"/>
    </xf>
    <xf numFmtId="0" fontId="8" fillId="11" borderId="0" xfId="0" applyFont="1" applyFill="1" applyAlignment="1">
      <alignment vertical="center" wrapText="1"/>
    </xf>
    <xf numFmtId="0" fontId="23" fillId="2" borderId="1" xfId="0" applyFont="1" applyFill="1" applyBorder="1" applyAlignment="1">
      <alignment horizontal="left" vertical="center" shrinkToFit="1"/>
    </xf>
    <xf numFmtId="0" fontId="23" fillId="2" borderId="1" xfId="0" applyFont="1" applyFill="1" applyBorder="1" applyAlignment="1">
      <alignment horizontal="left" vertical="top" wrapText="1"/>
    </xf>
    <xf numFmtId="4" fontId="23" fillId="2" borderId="1" xfId="6" applyNumberFormat="1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left" vertical="top" shrinkToFit="1"/>
    </xf>
    <xf numFmtId="0" fontId="22" fillId="2" borderId="1" xfId="0" applyFont="1" applyFill="1" applyBorder="1" applyAlignment="1">
      <alignment horizontal="left" vertical="top" wrapText="1"/>
    </xf>
    <xf numFmtId="0" fontId="25" fillId="2" borderId="1" xfId="0" applyFont="1" applyFill="1" applyBorder="1" applyAlignment="1">
      <alignment horizontal="left" vertical="center" wrapText="1"/>
    </xf>
    <xf numFmtId="4" fontId="22" fillId="2" borderId="1" xfId="6" applyNumberFormat="1" applyFont="1" applyFill="1" applyBorder="1" applyAlignment="1">
      <alignment horizontal="center" vertical="center" shrinkToFit="1"/>
    </xf>
    <xf numFmtId="0" fontId="22" fillId="2" borderId="1" xfId="0" applyFont="1" applyFill="1" applyBorder="1" applyAlignment="1">
      <alignment horizontal="left" vertical="top"/>
    </xf>
    <xf numFmtId="49" fontId="22" fillId="2" borderId="1" xfId="0" applyNumberFormat="1" applyFont="1" applyFill="1" applyBorder="1" applyAlignment="1">
      <alignment horizontal="left" vertical="top" shrinkToFit="1"/>
    </xf>
    <xf numFmtId="0" fontId="28" fillId="2" borderId="1" xfId="0" applyFont="1" applyFill="1" applyBorder="1" applyAlignment="1">
      <alignment horizontal="left" vertical="top" wrapText="1"/>
    </xf>
    <xf numFmtId="0" fontId="28" fillId="2" borderId="1" xfId="0" applyFont="1" applyFill="1" applyBorder="1" applyAlignment="1">
      <alignment horizontal="justify" vertical="top" wrapText="1"/>
    </xf>
    <xf numFmtId="0" fontId="22" fillId="2" borderId="1" xfId="0" applyFont="1" applyFill="1" applyBorder="1" applyAlignment="1">
      <alignment horizontal="left" vertical="top" shrinkToFit="1"/>
    </xf>
    <xf numFmtId="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shrinkToFit="1"/>
    </xf>
    <xf numFmtId="4" fontId="23" fillId="2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34" fillId="2" borderId="1" xfId="0" applyFont="1" applyFill="1" applyBorder="1" applyAlignment="1">
      <alignment vertical="top" wrapText="1"/>
    </xf>
    <xf numFmtId="0" fontId="34" fillId="2" borderId="1" xfId="0" applyFont="1" applyFill="1" applyBorder="1" applyAlignment="1">
      <alignment horizontal="left" vertical="top" wrapText="1"/>
    </xf>
    <xf numFmtId="4" fontId="31" fillId="2" borderId="1" xfId="0" applyNumberFormat="1" applyFont="1" applyFill="1" applyBorder="1" applyAlignment="1">
      <alignment horizontal="center" vertical="center" wrapText="1"/>
    </xf>
    <xf numFmtId="4" fontId="34" fillId="2" borderId="1" xfId="6" applyNumberFormat="1" applyFont="1" applyFill="1" applyBorder="1" applyAlignment="1">
      <alignment horizontal="center" vertical="center" shrinkToFit="1"/>
    </xf>
    <xf numFmtId="4" fontId="31" fillId="2" borderId="1" xfId="6" applyNumberFormat="1" applyFont="1" applyFill="1" applyBorder="1" applyAlignment="1">
      <alignment horizontal="center" vertical="center" shrinkToFit="1"/>
    </xf>
    <xf numFmtId="0" fontId="31" fillId="2" borderId="1" xfId="0" applyFont="1" applyFill="1" applyBorder="1" applyAlignment="1">
      <alignment vertical="top" wrapText="1"/>
    </xf>
    <xf numFmtId="0" fontId="31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49" fontId="32" fillId="2" borderId="7" xfId="11" applyFont="1" applyFill="1" applyAlignment="1">
      <alignment horizontal="left" vertical="top"/>
    </xf>
    <xf numFmtId="0" fontId="32" fillId="2" borderId="8" xfId="10" applyFont="1" applyFill="1" applyAlignment="1">
      <alignment vertical="top" wrapText="1"/>
    </xf>
    <xf numFmtId="4" fontId="32" fillId="2" borderId="7" xfId="12" applyFont="1" applyFill="1" applyAlignment="1">
      <alignment horizontal="center" vertical="center" shrinkToFit="1"/>
    </xf>
    <xf numFmtId="0" fontId="25" fillId="2" borderId="9" xfId="0" applyFont="1" applyFill="1" applyBorder="1" applyAlignment="1">
      <alignment vertical="top" wrapText="1"/>
    </xf>
    <xf numFmtId="0" fontId="36" fillId="2" borderId="1" xfId="0" applyFont="1" applyFill="1" applyBorder="1" applyAlignment="1">
      <alignment vertical="top" wrapText="1"/>
    </xf>
    <xf numFmtId="4" fontId="23" fillId="2" borderId="1" xfId="0" applyNumberFormat="1" applyFont="1" applyFill="1" applyBorder="1" applyAlignment="1">
      <alignment horizontal="center" wrapText="1"/>
    </xf>
    <xf numFmtId="0" fontId="29" fillId="2" borderId="1" xfId="0" applyFont="1" applyFill="1" applyBorder="1" applyAlignment="1">
      <alignment vertical="top" wrapText="1"/>
    </xf>
    <xf numFmtId="49" fontId="33" fillId="2" borderId="7" xfId="11" applyFont="1" applyFill="1" applyAlignment="1">
      <alignment horizontal="left"/>
    </xf>
    <xf numFmtId="0" fontId="33" fillId="2" borderId="8" xfId="10" applyFont="1" applyFill="1" applyAlignment="1">
      <alignment wrapText="1"/>
    </xf>
    <xf numFmtId="0" fontId="36" fillId="0" borderId="8" xfId="10" applyNumberFormat="1" applyFont="1" applyAlignment="1" applyProtection="1">
      <alignment vertical="top" wrapText="1"/>
    </xf>
    <xf numFmtId="49" fontId="25" fillId="2" borderId="1" xfId="0" applyNumberFormat="1" applyFont="1" applyFill="1" applyBorder="1" applyAlignment="1">
      <alignment horizontal="left" vertical="top" shrinkToFi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13">
    <cellStyle name="xl26" xfId="8"/>
    <cellStyle name="xl30" xfId="10"/>
    <cellStyle name="xl38" xfId="1"/>
    <cellStyle name="xl41" xfId="11"/>
    <cellStyle name="xl42" xfId="2"/>
    <cellStyle name="xl50" xfId="1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showGridLines="0" tabSelected="1" view="pageBreakPreview" zoomScale="70" zoomScaleNormal="70" zoomScaleSheetLayoutView="70" workbookViewId="0">
      <pane ySplit="4" topLeftCell="A11" activePane="bottomLeft" state="frozen"/>
      <selection pane="bottomLeft" activeCell="A11" sqref="A11"/>
    </sheetView>
  </sheetViews>
  <sheetFormatPr defaultRowHeight="12.75" x14ac:dyDescent="0.25"/>
  <cols>
    <col min="1" max="1" width="27.7109375" style="58" customWidth="1"/>
    <col min="2" max="2" width="54.85546875" style="58" customWidth="1"/>
    <col min="3" max="3" width="23" style="81" customWidth="1" collapsed="1"/>
    <col min="4" max="4" width="20.5703125" style="76" customWidth="1"/>
    <col min="5" max="5" width="20.140625" style="66" customWidth="1"/>
    <col min="6" max="6" width="20" style="84" customWidth="1" collapsed="1"/>
    <col min="7" max="7" width="18.5703125" style="63" customWidth="1"/>
    <col min="8" max="8" width="18.5703125" style="58" customWidth="1"/>
    <col min="9" max="9" width="20.28515625" style="86" customWidth="1" collapsed="1"/>
    <col min="10" max="10" width="18.5703125" style="58" customWidth="1"/>
    <col min="11" max="11" width="18.42578125" style="58" customWidth="1"/>
    <col min="12" max="12" width="15.28515625" style="58" customWidth="1"/>
    <col min="13" max="224" width="9.140625" style="58"/>
    <col min="225" max="226" width="12.28515625" style="58" customWidth="1"/>
    <col min="227" max="227" width="13.42578125" style="58" customWidth="1"/>
    <col min="228" max="228" width="59.140625" style="58" customWidth="1"/>
    <col min="229" max="229" width="18.140625" style="58" customWidth="1"/>
    <col min="230" max="230" width="32.140625" style="58" customWidth="1"/>
    <col min="231" max="231" width="86.7109375" style="58" customWidth="1"/>
    <col min="232" max="240" width="23.140625" style="58" customWidth="1"/>
    <col min="241" max="241" width="91.42578125" style="58" customWidth="1"/>
    <col min="242" max="247" width="19.140625" style="58" customWidth="1"/>
    <col min="248" max="480" width="9.140625" style="58"/>
    <col min="481" max="482" width="12.28515625" style="58" customWidth="1"/>
    <col min="483" max="483" width="13.42578125" style="58" customWidth="1"/>
    <col min="484" max="484" width="59.140625" style="58" customWidth="1"/>
    <col min="485" max="485" width="18.140625" style="58" customWidth="1"/>
    <col min="486" max="486" width="32.140625" style="58" customWidth="1"/>
    <col min="487" max="487" width="86.7109375" style="58" customWidth="1"/>
    <col min="488" max="496" width="23.140625" style="58" customWidth="1"/>
    <col min="497" max="497" width="91.42578125" style="58" customWidth="1"/>
    <col min="498" max="503" width="19.140625" style="58" customWidth="1"/>
    <col min="504" max="736" width="9.140625" style="58"/>
    <col min="737" max="738" width="12.28515625" style="58" customWidth="1"/>
    <col min="739" max="739" width="13.42578125" style="58" customWidth="1"/>
    <col min="740" max="740" width="59.140625" style="58" customWidth="1"/>
    <col min="741" max="741" width="18.140625" style="58" customWidth="1"/>
    <col min="742" max="742" width="32.140625" style="58" customWidth="1"/>
    <col min="743" max="743" width="86.7109375" style="58" customWidth="1"/>
    <col min="744" max="752" width="23.140625" style="58" customWidth="1"/>
    <col min="753" max="753" width="91.42578125" style="58" customWidth="1"/>
    <col min="754" max="759" width="19.140625" style="58" customWidth="1"/>
    <col min="760" max="992" width="9.140625" style="58"/>
    <col min="993" max="994" width="12.28515625" style="58" customWidth="1"/>
    <col min="995" max="995" width="13.42578125" style="58" customWidth="1"/>
    <col min="996" max="996" width="59.140625" style="58" customWidth="1"/>
    <col min="997" max="997" width="18.140625" style="58" customWidth="1"/>
    <col min="998" max="998" width="32.140625" style="58" customWidth="1"/>
    <col min="999" max="999" width="86.7109375" style="58" customWidth="1"/>
    <col min="1000" max="1008" width="23.140625" style="58" customWidth="1"/>
    <col min="1009" max="1009" width="91.42578125" style="58" customWidth="1"/>
    <col min="1010" max="1015" width="19.140625" style="58" customWidth="1"/>
    <col min="1016" max="1248" width="9.140625" style="58"/>
    <col min="1249" max="1250" width="12.28515625" style="58" customWidth="1"/>
    <col min="1251" max="1251" width="13.42578125" style="58" customWidth="1"/>
    <col min="1252" max="1252" width="59.140625" style="58" customWidth="1"/>
    <col min="1253" max="1253" width="18.140625" style="58" customWidth="1"/>
    <col min="1254" max="1254" width="32.140625" style="58" customWidth="1"/>
    <col min="1255" max="1255" width="86.7109375" style="58" customWidth="1"/>
    <col min="1256" max="1264" width="23.140625" style="58" customWidth="1"/>
    <col min="1265" max="1265" width="91.42578125" style="58" customWidth="1"/>
    <col min="1266" max="1271" width="19.140625" style="58" customWidth="1"/>
    <col min="1272" max="1504" width="9.140625" style="58"/>
    <col min="1505" max="1506" width="12.28515625" style="58" customWidth="1"/>
    <col min="1507" max="1507" width="13.42578125" style="58" customWidth="1"/>
    <col min="1508" max="1508" width="59.140625" style="58" customWidth="1"/>
    <col min="1509" max="1509" width="18.140625" style="58" customWidth="1"/>
    <col min="1510" max="1510" width="32.140625" style="58" customWidth="1"/>
    <col min="1511" max="1511" width="86.7109375" style="58" customWidth="1"/>
    <col min="1512" max="1520" width="23.140625" style="58" customWidth="1"/>
    <col min="1521" max="1521" width="91.42578125" style="58" customWidth="1"/>
    <col min="1522" max="1527" width="19.140625" style="58" customWidth="1"/>
    <col min="1528" max="1760" width="9.140625" style="58"/>
    <col min="1761" max="1762" width="12.28515625" style="58" customWidth="1"/>
    <col min="1763" max="1763" width="13.42578125" style="58" customWidth="1"/>
    <col min="1764" max="1764" width="59.140625" style="58" customWidth="1"/>
    <col min="1765" max="1765" width="18.140625" style="58" customWidth="1"/>
    <col min="1766" max="1766" width="32.140625" style="58" customWidth="1"/>
    <col min="1767" max="1767" width="86.7109375" style="58" customWidth="1"/>
    <col min="1768" max="1776" width="23.140625" style="58" customWidth="1"/>
    <col min="1777" max="1777" width="91.42578125" style="58" customWidth="1"/>
    <col min="1778" max="1783" width="19.140625" style="58" customWidth="1"/>
    <col min="1784" max="2016" width="9.140625" style="58"/>
    <col min="2017" max="2018" width="12.28515625" style="58" customWidth="1"/>
    <col min="2019" max="2019" width="13.42578125" style="58" customWidth="1"/>
    <col min="2020" max="2020" width="59.140625" style="58" customWidth="1"/>
    <col min="2021" max="2021" width="18.140625" style="58" customWidth="1"/>
    <col min="2022" max="2022" width="32.140625" style="58" customWidth="1"/>
    <col min="2023" max="2023" width="86.7109375" style="58" customWidth="1"/>
    <col min="2024" max="2032" width="23.140625" style="58" customWidth="1"/>
    <col min="2033" max="2033" width="91.42578125" style="58" customWidth="1"/>
    <col min="2034" max="2039" width="19.140625" style="58" customWidth="1"/>
    <col min="2040" max="2272" width="9.140625" style="58"/>
    <col min="2273" max="2274" width="12.28515625" style="58" customWidth="1"/>
    <col min="2275" max="2275" width="13.42578125" style="58" customWidth="1"/>
    <col min="2276" max="2276" width="59.140625" style="58" customWidth="1"/>
    <col min="2277" max="2277" width="18.140625" style="58" customWidth="1"/>
    <col min="2278" max="2278" width="32.140625" style="58" customWidth="1"/>
    <col min="2279" max="2279" width="86.7109375" style="58" customWidth="1"/>
    <col min="2280" max="2288" width="23.140625" style="58" customWidth="1"/>
    <col min="2289" max="2289" width="91.42578125" style="58" customWidth="1"/>
    <col min="2290" max="2295" width="19.140625" style="58" customWidth="1"/>
    <col min="2296" max="2528" width="9.140625" style="58"/>
    <col min="2529" max="2530" width="12.28515625" style="58" customWidth="1"/>
    <col min="2531" max="2531" width="13.42578125" style="58" customWidth="1"/>
    <col min="2532" max="2532" width="59.140625" style="58" customWidth="1"/>
    <col min="2533" max="2533" width="18.140625" style="58" customWidth="1"/>
    <col min="2534" max="2534" width="32.140625" style="58" customWidth="1"/>
    <col min="2535" max="2535" width="86.7109375" style="58" customWidth="1"/>
    <col min="2536" max="2544" width="23.140625" style="58" customWidth="1"/>
    <col min="2545" max="2545" width="91.42578125" style="58" customWidth="1"/>
    <col min="2546" max="2551" width="19.140625" style="58" customWidth="1"/>
    <col min="2552" max="2784" width="9.140625" style="58"/>
    <col min="2785" max="2786" width="12.28515625" style="58" customWidth="1"/>
    <col min="2787" max="2787" width="13.42578125" style="58" customWidth="1"/>
    <col min="2788" max="2788" width="59.140625" style="58" customWidth="1"/>
    <col min="2789" max="2789" width="18.140625" style="58" customWidth="1"/>
    <col min="2790" max="2790" width="32.140625" style="58" customWidth="1"/>
    <col min="2791" max="2791" width="86.7109375" style="58" customWidth="1"/>
    <col min="2792" max="2800" width="23.140625" style="58" customWidth="1"/>
    <col min="2801" max="2801" width="91.42578125" style="58" customWidth="1"/>
    <col min="2802" max="2807" width="19.140625" style="58" customWidth="1"/>
    <col min="2808" max="3040" width="9.140625" style="58"/>
    <col min="3041" max="3042" width="12.28515625" style="58" customWidth="1"/>
    <col min="3043" max="3043" width="13.42578125" style="58" customWidth="1"/>
    <col min="3044" max="3044" width="59.140625" style="58" customWidth="1"/>
    <col min="3045" max="3045" width="18.140625" style="58" customWidth="1"/>
    <col min="3046" max="3046" width="32.140625" style="58" customWidth="1"/>
    <col min="3047" max="3047" width="86.7109375" style="58" customWidth="1"/>
    <col min="3048" max="3056" width="23.140625" style="58" customWidth="1"/>
    <col min="3057" max="3057" width="91.42578125" style="58" customWidth="1"/>
    <col min="3058" max="3063" width="19.140625" style="58" customWidth="1"/>
    <col min="3064" max="3296" width="9.140625" style="58"/>
    <col min="3297" max="3298" width="12.28515625" style="58" customWidth="1"/>
    <col min="3299" max="3299" width="13.42578125" style="58" customWidth="1"/>
    <col min="3300" max="3300" width="59.140625" style="58" customWidth="1"/>
    <col min="3301" max="3301" width="18.140625" style="58" customWidth="1"/>
    <col min="3302" max="3302" width="32.140625" style="58" customWidth="1"/>
    <col min="3303" max="3303" width="86.7109375" style="58" customWidth="1"/>
    <col min="3304" max="3312" width="23.140625" style="58" customWidth="1"/>
    <col min="3313" max="3313" width="91.42578125" style="58" customWidth="1"/>
    <col min="3314" max="3319" width="19.140625" style="58" customWidth="1"/>
    <col min="3320" max="3552" width="9.140625" style="58"/>
    <col min="3553" max="3554" width="12.28515625" style="58" customWidth="1"/>
    <col min="3555" max="3555" width="13.42578125" style="58" customWidth="1"/>
    <col min="3556" max="3556" width="59.140625" style="58" customWidth="1"/>
    <col min="3557" max="3557" width="18.140625" style="58" customWidth="1"/>
    <col min="3558" max="3558" width="32.140625" style="58" customWidth="1"/>
    <col min="3559" max="3559" width="86.7109375" style="58" customWidth="1"/>
    <col min="3560" max="3568" width="23.140625" style="58" customWidth="1"/>
    <col min="3569" max="3569" width="91.42578125" style="58" customWidth="1"/>
    <col min="3570" max="3575" width="19.140625" style="58" customWidth="1"/>
    <col min="3576" max="3808" width="9.140625" style="58"/>
    <col min="3809" max="3810" width="12.28515625" style="58" customWidth="1"/>
    <col min="3811" max="3811" width="13.42578125" style="58" customWidth="1"/>
    <col min="3812" max="3812" width="59.140625" style="58" customWidth="1"/>
    <col min="3813" max="3813" width="18.140625" style="58" customWidth="1"/>
    <col min="3814" max="3814" width="32.140625" style="58" customWidth="1"/>
    <col min="3815" max="3815" width="86.7109375" style="58" customWidth="1"/>
    <col min="3816" max="3824" width="23.140625" style="58" customWidth="1"/>
    <col min="3825" max="3825" width="91.42578125" style="58" customWidth="1"/>
    <col min="3826" max="3831" width="19.140625" style="58" customWidth="1"/>
    <col min="3832" max="4064" width="9.140625" style="58"/>
    <col min="4065" max="4066" width="12.28515625" style="58" customWidth="1"/>
    <col min="4067" max="4067" width="13.42578125" style="58" customWidth="1"/>
    <col min="4068" max="4068" width="59.140625" style="58" customWidth="1"/>
    <col min="4069" max="4069" width="18.140625" style="58" customWidth="1"/>
    <col min="4070" max="4070" width="32.140625" style="58" customWidth="1"/>
    <col min="4071" max="4071" width="86.7109375" style="58" customWidth="1"/>
    <col min="4072" max="4080" width="23.140625" style="58" customWidth="1"/>
    <col min="4081" max="4081" width="91.42578125" style="58" customWidth="1"/>
    <col min="4082" max="4087" width="19.140625" style="58" customWidth="1"/>
    <col min="4088" max="4320" width="9.140625" style="58"/>
    <col min="4321" max="4322" width="12.28515625" style="58" customWidth="1"/>
    <col min="4323" max="4323" width="13.42578125" style="58" customWidth="1"/>
    <col min="4324" max="4324" width="59.140625" style="58" customWidth="1"/>
    <col min="4325" max="4325" width="18.140625" style="58" customWidth="1"/>
    <col min="4326" max="4326" width="32.140625" style="58" customWidth="1"/>
    <col min="4327" max="4327" width="86.7109375" style="58" customWidth="1"/>
    <col min="4328" max="4336" width="23.140625" style="58" customWidth="1"/>
    <col min="4337" max="4337" width="91.42578125" style="58" customWidth="1"/>
    <col min="4338" max="4343" width="19.140625" style="58" customWidth="1"/>
    <col min="4344" max="4576" width="9.140625" style="58"/>
    <col min="4577" max="4578" width="12.28515625" style="58" customWidth="1"/>
    <col min="4579" max="4579" width="13.42578125" style="58" customWidth="1"/>
    <col min="4580" max="4580" width="59.140625" style="58" customWidth="1"/>
    <col min="4581" max="4581" width="18.140625" style="58" customWidth="1"/>
    <col min="4582" max="4582" width="32.140625" style="58" customWidth="1"/>
    <col min="4583" max="4583" width="86.7109375" style="58" customWidth="1"/>
    <col min="4584" max="4592" width="23.140625" style="58" customWidth="1"/>
    <col min="4593" max="4593" width="91.42578125" style="58" customWidth="1"/>
    <col min="4594" max="4599" width="19.140625" style="58" customWidth="1"/>
    <col min="4600" max="4832" width="9.140625" style="58"/>
    <col min="4833" max="4834" width="12.28515625" style="58" customWidth="1"/>
    <col min="4835" max="4835" width="13.42578125" style="58" customWidth="1"/>
    <col min="4836" max="4836" width="59.140625" style="58" customWidth="1"/>
    <col min="4837" max="4837" width="18.140625" style="58" customWidth="1"/>
    <col min="4838" max="4838" width="32.140625" style="58" customWidth="1"/>
    <col min="4839" max="4839" width="86.7109375" style="58" customWidth="1"/>
    <col min="4840" max="4848" width="23.140625" style="58" customWidth="1"/>
    <col min="4849" max="4849" width="91.42578125" style="58" customWidth="1"/>
    <col min="4850" max="4855" width="19.140625" style="58" customWidth="1"/>
    <col min="4856" max="5088" width="9.140625" style="58"/>
    <col min="5089" max="5090" width="12.28515625" style="58" customWidth="1"/>
    <col min="5091" max="5091" width="13.42578125" style="58" customWidth="1"/>
    <col min="5092" max="5092" width="59.140625" style="58" customWidth="1"/>
    <col min="5093" max="5093" width="18.140625" style="58" customWidth="1"/>
    <col min="5094" max="5094" width="32.140625" style="58" customWidth="1"/>
    <col min="5095" max="5095" width="86.7109375" style="58" customWidth="1"/>
    <col min="5096" max="5104" width="23.140625" style="58" customWidth="1"/>
    <col min="5105" max="5105" width="91.42578125" style="58" customWidth="1"/>
    <col min="5106" max="5111" width="19.140625" style="58" customWidth="1"/>
    <col min="5112" max="5344" width="9.140625" style="58"/>
    <col min="5345" max="5346" width="12.28515625" style="58" customWidth="1"/>
    <col min="5347" max="5347" width="13.42578125" style="58" customWidth="1"/>
    <col min="5348" max="5348" width="59.140625" style="58" customWidth="1"/>
    <col min="5349" max="5349" width="18.140625" style="58" customWidth="1"/>
    <col min="5350" max="5350" width="32.140625" style="58" customWidth="1"/>
    <col min="5351" max="5351" width="86.7109375" style="58" customWidth="1"/>
    <col min="5352" max="5360" width="23.140625" style="58" customWidth="1"/>
    <col min="5361" max="5361" width="91.42578125" style="58" customWidth="1"/>
    <col min="5362" max="5367" width="19.140625" style="58" customWidth="1"/>
    <col min="5368" max="5600" width="9.140625" style="58"/>
    <col min="5601" max="5602" width="12.28515625" style="58" customWidth="1"/>
    <col min="5603" max="5603" width="13.42578125" style="58" customWidth="1"/>
    <col min="5604" max="5604" width="59.140625" style="58" customWidth="1"/>
    <col min="5605" max="5605" width="18.140625" style="58" customWidth="1"/>
    <col min="5606" max="5606" width="32.140625" style="58" customWidth="1"/>
    <col min="5607" max="5607" width="86.7109375" style="58" customWidth="1"/>
    <col min="5608" max="5616" width="23.140625" style="58" customWidth="1"/>
    <col min="5617" max="5617" width="91.42578125" style="58" customWidth="1"/>
    <col min="5618" max="5623" width="19.140625" style="58" customWidth="1"/>
    <col min="5624" max="5856" width="9.140625" style="58"/>
    <col min="5857" max="5858" width="12.28515625" style="58" customWidth="1"/>
    <col min="5859" max="5859" width="13.42578125" style="58" customWidth="1"/>
    <col min="5860" max="5860" width="59.140625" style="58" customWidth="1"/>
    <col min="5861" max="5861" width="18.140625" style="58" customWidth="1"/>
    <col min="5862" max="5862" width="32.140625" style="58" customWidth="1"/>
    <col min="5863" max="5863" width="86.7109375" style="58" customWidth="1"/>
    <col min="5864" max="5872" width="23.140625" style="58" customWidth="1"/>
    <col min="5873" max="5873" width="91.42578125" style="58" customWidth="1"/>
    <col min="5874" max="5879" width="19.140625" style="58" customWidth="1"/>
    <col min="5880" max="6112" width="9.140625" style="58"/>
    <col min="6113" max="6114" width="12.28515625" style="58" customWidth="1"/>
    <col min="6115" max="6115" width="13.42578125" style="58" customWidth="1"/>
    <col min="6116" max="6116" width="59.140625" style="58" customWidth="1"/>
    <col min="6117" max="6117" width="18.140625" style="58" customWidth="1"/>
    <col min="6118" max="6118" width="32.140625" style="58" customWidth="1"/>
    <col min="6119" max="6119" width="86.7109375" style="58" customWidth="1"/>
    <col min="6120" max="6128" width="23.140625" style="58" customWidth="1"/>
    <col min="6129" max="6129" width="91.42578125" style="58" customWidth="1"/>
    <col min="6130" max="6135" width="19.140625" style="58" customWidth="1"/>
    <col min="6136" max="6368" width="9.140625" style="58"/>
    <col min="6369" max="6370" width="12.28515625" style="58" customWidth="1"/>
    <col min="6371" max="6371" width="13.42578125" style="58" customWidth="1"/>
    <col min="6372" max="6372" width="59.140625" style="58" customWidth="1"/>
    <col min="6373" max="6373" width="18.140625" style="58" customWidth="1"/>
    <col min="6374" max="6374" width="32.140625" style="58" customWidth="1"/>
    <col min="6375" max="6375" width="86.7109375" style="58" customWidth="1"/>
    <col min="6376" max="6384" width="23.140625" style="58" customWidth="1"/>
    <col min="6385" max="6385" width="91.42578125" style="58" customWidth="1"/>
    <col min="6386" max="6391" width="19.140625" style="58" customWidth="1"/>
    <col min="6392" max="6624" width="9.140625" style="58"/>
    <col min="6625" max="6626" width="12.28515625" style="58" customWidth="1"/>
    <col min="6627" max="6627" width="13.42578125" style="58" customWidth="1"/>
    <col min="6628" max="6628" width="59.140625" style="58" customWidth="1"/>
    <col min="6629" max="6629" width="18.140625" style="58" customWidth="1"/>
    <col min="6630" max="6630" width="32.140625" style="58" customWidth="1"/>
    <col min="6631" max="6631" width="86.7109375" style="58" customWidth="1"/>
    <col min="6632" max="6640" width="23.140625" style="58" customWidth="1"/>
    <col min="6641" max="6641" width="91.42578125" style="58" customWidth="1"/>
    <col min="6642" max="6647" width="19.140625" style="58" customWidth="1"/>
    <col min="6648" max="6880" width="9.140625" style="58"/>
    <col min="6881" max="6882" width="12.28515625" style="58" customWidth="1"/>
    <col min="6883" max="6883" width="13.42578125" style="58" customWidth="1"/>
    <col min="6884" max="6884" width="59.140625" style="58" customWidth="1"/>
    <col min="6885" max="6885" width="18.140625" style="58" customWidth="1"/>
    <col min="6886" max="6886" width="32.140625" style="58" customWidth="1"/>
    <col min="6887" max="6887" width="86.7109375" style="58" customWidth="1"/>
    <col min="6888" max="6896" width="23.140625" style="58" customWidth="1"/>
    <col min="6897" max="6897" width="91.42578125" style="58" customWidth="1"/>
    <col min="6898" max="6903" width="19.140625" style="58" customWidth="1"/>
    <col min="6904" max="7136" width="9.140625" style="58"/>
    <col min="7137" max="7138" width="12.28515625" style="58" customWidth="1"/>
    <col min="7139" max="7139" width="13.42578125" style="58" customWidth="1"/>
    <col min="7140" max="7140" width="59.140625" style="58" customWidth="1"/>
    <col min="7141" max="7141" width="18.140625" style="58" customWidth="1"/>
    <col min="7142" max="7142" width="32.140625" style="58" customWidth="1"/>
    <col min="7143" max="7143" width="86.7109375" style="58" customWidth="1"/>
    <col min="7144" max="7152" width="23.140625" style="58" customWidth="1"/>
    <col min="7153" max="7153" width="91.42578125" style="58" customWidth="1"/>
    <col min="7154" max="7159" width="19.140625" style="58" customWidth="1"/>
    <col min="7160" max="7392" width="9.140625" style="58"/>
    <col min="7393" max="7394" width="12.28515625" style="58" customWidth="1"/>
    <col min="7395" max="7395" width="13.42578125" style="58" customWidth="1"/>
    <col min="7396" max="7396" width="59.140625" style="58" customWidth="1"/>
    <col min="7397" max="7397" width="18.140625" style="58" customWidth="1"/>
    <col min="7398" max="7398" width="32.140625" style="58" customWidth="1"/>
    <col min="7399" max="7399" width="86.7109375" style="58" customWidth="1"/>
    <col min="7400" max="7408" width="23.140625" style="58" customWidth="1"/>
    <col min="7409" max="7409" width="91.42578125" style="58" customWidth="1"/>
    <col min="7410" max="7415" width="19.140625" style="58" customWidth="1"/>
    <col min="7416" max="7648" width="9.140625" style="58"/>
    <col min="7649" max="7650" width="12.28515625" style="58" customWidth="1"/>
    <col min="7651" max="7651" width="13.42578125" style="58" customWidth="1"/>
    <col min="7652" max="7652" width="59.140625" style="58" customWidth="1"/>
    <col min="7653" max="7653" width="18.140625" style="58" customWidth="1"/>
    <col min="7654" max="7654" width="32.140625" style="58" customWidth="1"/>
    <col min="7655" max="7655" width="86.7109375" style="58" customWidth="1"/>
    <col min="7656" max="7664" width="23.140625" style="58" customWidth="1"/>
    <col min="7665" max="7665" width="91.42578125" style="58" customWidth="1"/>
    <col min="7666" max="7671" width="19.140625" style="58" customWidth="1"/>
    <col min="7672" max="7904" width="9.140625" style="58"/>
    <col min="7905" max="7906" width="12.28515625" style="58" customWidth="1"/>
    <col min="7907" max="7907" width="13.42578125" style="58" customWidth="1"/>
    <col min="7908" max="7908" width="59.140625" style="58" customWidth="1"/>
    <col min="7909" max="7909" width="18.140625" style="58" customWidth="1"/>
    <col min="7910" max="7910" width="32.140625" style="58" customWidth="1"/>
    <col min="7911" max="7911" width="86.7109375" style="58" customWidth="1"/>
    <col min="7912" max="7920" width="23.140625" style="58" customWidth="1"/>
    <col min="7921" max="7921" width="91.42578125" style="58" customWidth="1"/>
    <col min="7922" max="7927" width="19.140625" style="58" customWidth="1"/>
    <col min="7928" max="8160" width="9.140625" style="58"/>
    <col min="8161" max="8162" width="12.28515625" style="58" customWidth="1"/>
    <col min="8163" max="8163" width="13.42578125" style="58" customWidth="1"/>
    <col min="8164" max="8164" width="59.140625" style="58" customWidth="1"/>
    <col min="8165" max="8165" width="18.140625" style="58" customWidth="1"/>
    <col min="8166" max="8166" width="32.140625" style="58" customWidth="1"/>
    <col min="8167" max="8167" width="86.7109375" style="58" customWidth="1"/>
    <col min="8168" max="8176" width="23.140625" style="58" customWidth="1"/>
    <col min="8177" max="8177" width="91.42578125" style="58" customWidth="1"/>
    <col min="8178" max="8183" width="19.140625" style="58" customWidth="1"/>
    <col min="8184" max="8416" width="9.140625" style="58"/>
    <col min="8417" max="8418" width="12.28515625" style="58" customWidth="1"/>
    <col min="8419" max="8419" width="13.42578125" style="58" customWidth="1"/>
    <col min="8420" max="8420" width="59.140625" style="58" customWidth="1"/>
    <col min="8421" max="8421" width="18.140625" style="58" customWidth="1"/>
    <col min="8422" max="8422" width="32.140625" style="58" customWidth="1"/>
    <col min="8423" max="8423" width="86.7109375" style="58" customWidth="1"/>
    <col min="8424" max="8432" width="23.140625" style="58" customWidth="1"/>
    <col min="8433" max="8433" width="91.42578125" style="58" customWidth="1"/>
    <col min="8434" max="8439" width="19.140625" style="58" customWidth="1"/>
    <col min="8440" max="8672" width="9.140625" style="58"/>
    <col min="8673" max="8674" width="12.28515625" style="58" customWidth="1"/>
    <col min="8675" max="8675" width="13.42578125" style="58" customWidth="1"/>
    <col min="8676" max="8676" width="59.140625" style="58" customWidth="1"/>
    <col min="8677" max="8677" width="18.140625" style="58" customWidth="1"/>
    <col min="8678" max="8678" width="32.140625" style="58" customWidth="1"/>
    <col min="8679" max="8679" width="86.7109375" style="58" customWidth="1"/>
    <col min="8680" max="8688" width="23.140625" style="58" customWidth="1"/>
    <col min="8689" max="8689" width="91.42578125" style="58" customWidth="1"/>
    <col min="8690" max="8695" width="19.140625" style="58" customWidth="1"/>
    <col min="8696" max="8928" width="9.140625" style="58"/>
    <col min="8929" max="8930" width="12.28515625" style="58" customWidth="1"/>
    <col min="8931" max="8931" width="13.42578125" style="58" customWidth="1"/>
    <col min="8932" max="8932" width="59.140625" style="58" customWidth="1"/>
    <col min="8933" max="8933" width="18.140625" style="58" customWidth="1"/>
    <col min="8934" max="8934" width="32.140625" style="58" customWidth="1"/>
    <col min="8935" max="8935" width="86.7109375" style="58" customWidth="1"/>
    <col min="8936" max="8944" width="23.140625" style="58" customWidth="1"/>
    <col min="8945" max="8945" width="91.42578125" style="58" customWidth="1"/>
    <col min="8946" max="8951" width="19.140625" style="58" customWidth="1"/>
    <col min="8952" max="9184" width="9.140625" style="58"/>
    <col min="9185" max="9186" width="12.28515625" style="58" customWidth="1"/>
    <col min="9187" max="9187" width="13.42578125" style="58" customWidth="1"/>
    <col min="9188" max="9188" width="59.140625" style="58" customWidth="1"/>
    <col min="9189" max="9189" width="18.140625" style="58" customWidth="1"/>
    <col min="9190" max="9190" width="32.140625" style="58" customWidth="1"/>
    <col min="9191" max="9191" width="86.7109375" style="58" customWidth="1"/>
    <col min="9192" max="9200" width="23.140625" style="58" customWidth="1"/>
    <col min="9201" max="9201" width="91.42578125" style="58" customWidth="1"/>
    <col min="9202" max="9207" width="19.140625" style="58" customWidth="1"/>
    <col min="9208" max="9440" width="9.140625" style="58"/>
    <col min="9441" max="9442" width="12.28515625" style="58" customWidth="1"/>
    <col min="9443" max="9443" width="13.42578125" style="58" customWidth="1"/>
    <col min="9444" max="9444" width="59.140625" style="58" customWidth="1"/>
    <col min="9445" max="9445" width="18.140625" style="58" customWidth="1"/>
    <col min="9446" max="9446" width="32.140625" style="58" customWidth="1"/>
    <col min="9447" max="9447" width="86.7109375" style="58" customWidth="1"/>
    <col min="9448" max="9456" width="23.140625" style="58" customWidth="1"/>
    <col min="9457" max="9457" width="91.42578125" style="58" customWidth="1"/>
    <col min="9458" max="9463" width="19.140625" style="58" customWidth="1"/>
    <col min="9464" max="9696" width="9.140625" style="58"/>
    <col min="9697" max="9698" width="12.28515625" style="58" customWidth="1"/>
    <col min="9699" max="9699" width="13.42578125" style="58" customWidth="1"/>
    <col min="9700" max="9700" width="59.140625" style="58" customWidth="1"/>
    <col min="9701" max="9701" width="18.140625" style="58" customWidth="1"/>
    <col min="9702" max="9702" width="32.140625" style="58" customWidth="1"/>
    <col min="9703" max="9703" width="86.7109375" style="58" customWidth="1"/>
    <col min="9704" max="9712" width="23.140625" style="58" customWidth="1"/>
    <col min="9713" max="9713" width="91.42578125" style="58" customWidth="1"/>
    <col min="9714" max="9719" width="19.140625" style="58" customWidth="1"/>
    <col min="9720" max="9952" width="9.140625" style="58"/>
    <col min="9953" max="9954" width="12.28515625" style="58" customWidth="1"/>
    <col min="9955" max="9955" width="13.42578125" style="58" customWidth="1"/>
    <col min="9956" max="9956" width="59.140625" style="58" customWidth="1"/>
    <col min="9957" max="9957" width="18.140625" style="58" customWidth="1"/>
    <col min="9958" max="9958" width="32.140625" style="58" customWidth="1"/>
    <col min="9959" max="9959" width="86.7109375" style="58" customWidth="1"/>
    <col min="9960" max="9968" width="23.140625" style="58" customWidth="1"/>
    <col min="9969" max="9969" width="91.42578125" style="58" customWidth="1"/>
    <col min="9970" max="9975" width="19.140625" style="58" customWidth="1"/>
    <col min="9976" max="10208" width="9.140625" style="58"/>
    <col min="10209" max="10210" width="12.28515625" style="58" customWidth="1"/>
    <col min="10211" max="10211" width="13.42578125" style="58" customWidth="1"/>
    <col min="10212" max="10212" width="59.140625" style="58" customWidth="1"/>
    <col min="10213" max="10213" width="18.140625" style="58" customWidth="1"/>
    <col min="10214" max="10214" width="32.140625" style="58" customWidth="1"/>
    <col min="10215" max="10215" width="86.7109375" style="58" customWidth="1"/>
    <col min="10216" max="10224" width="23.140625" style="58" customWidth="1"/>
    <col min="10225" max="10225" width="91.42578125" style="58" customWidth="1"/>
    <col min="10226" max="10231" width="19.140625" style="58" customWidth="1"/>
    <col min="10232" max="10464" width="9.140625" style="58"/>
    <col min="10465" max="10466" width="12.28515625" style="58" customWidth="1"/>
    <col min="10467" max="10467" width="13.42578125" style="58" customWidth="1"/>
    <col min="10468" max="10468" width="59.140625" style="58" customWidth="1"/>
    <col min="10469" max="10469" width="18.140625" style="58" customWidth="1"/>
    <col min="10470" max="10470" width="32.140625" style="58" customWidth="1"/>
    <col min="10471" max="10471" width="86.7109375" style="58" customWidth="1"/>
    <col min="10472" max="10480" width="23.140625" style="58" customWidth="1"/>
    <col min="10481" max="10481" width="91.42578125" style="58" customWidth="1"/>
    <col min="10482" max="10487" width="19.140625" style="58" customWidth="1"/>
    <col min="10488" max="10720" width="9.140625" style="58"/>
    <col min="10721" max="10722" width="12.28515625" style="58" customWidth="1"/>
    <col min="10723" max="10723" width="13.42578125" style="58" customWidth="1"/>
    <col min="10724" max="10724" width="59.140625" style="58" customWidth="1"/>
    <col min="10725" max="10725" width="18.140625" style="58" customWidth="1"/>
    <col min="10726" max="10726" width="32.140625" style="58" customWidth="1"/>
    <col min="10727" max="10727" width="86.7109375" style="58" customWidth="1"/>
    <col min="10728" max="10736" width="23.140625" style="58" customWidth="1"/>
    <col min="10737" max="10737" width="91.42578125" style="58" customWidth="1"/>
    <col min="10738" max="10743" width="19.140625" style="58" customWidth="1"/>
    <col min="10744" max="10976" width="9.140625" style="58"/>
    <col min="10977" max="10978" width="12.28515625" style="58" customWidth="1"/>
    <col min="10979" max="10979" width="13.42578125" style="58" customWidth="1"/>
    <col min="10980" max="10980" width="59.140625" style="58" customWidth="1"/>
    <col min="10981" max="10981" width="18.140625" style="58" customWidth="1"/>
    <col min="10982" max="10982" width="32.140625" style="58" customWidth="1"/>
    <col min="10983" max="10983" width="86.7109375" style="58" customWidth="1"/>
    <col min="10984" max="10992" width="23.140625" style="58" customWidth="1"/>
    <col min="10993" max="10993" width="91.42578125" style="58" customWidth="1"/>
    <col min="10994" max="10999" width="19.140625" style="58" customWidth="1"/>
    <col min="11000" max="11232" width="9.140625" style="58"/>
    <col min="11233" max="11234" width="12.28515625" style="58" customWidth="1"/>
    <col min="11235" max="11235" width="13.42578125" style="58" customWidth="1"/>
    <col min="11236" max="11236" width="59.140625" style="58" customWidth="1"/>
    <col min="11237" max="11237" width="18.140625" style="58" customWidth="1"/>
    <col min="11238" max="11238" width="32.140625" style="58" customWidth="1"/>
    <col min="11239" max="11239" width="86.7109375" style="58" customWidth="1"/>
    <col min="11240" max="11248" width="23.140625" style="58" customWidth="1"/>
    <col min="11249" max="11249" width="91.42578125" style="58" customWidth="1"/>
    <col min="11250" max="11255" width="19.140625" style="58" customWidth="1"/>
    <col min="11256" max="11488" width="9.140625" style="58"/>
    <col min="11489" max="11490" width="12.28515625" style="58" customWidth="1"/>
    <col min="11491" max="11491" width="13.42578125" style="58" customWidth="1"/>
    <col min="11492" max="11492" width="59.140625" style="58" customWidth="1"/>
    <col min="11493" max="11493" width="18.140625" style="58" customWidth="1"/>
    <col min="11494" max="11494" width="32.140625" style="58" customWidth="1"/>
    <col min="11495" max="11495" width="86.7109375" style="58" customWidth="1"/>
    <col min="11496" max="11504" width="23.140625" style="58" customWidth="1"/>
    <col min="11505" max="11505" width="91.42578125" style="58" customWidth="1"/>
    <col min="11506" max="11511" width="19.140625" style="58" customWidth="1"/>
    <col min="11512" max="11744" width="9.140625" style="58"/>
    <col min="11745" max="11746" width="12.28515625" style="58" customWidth="1"/>
    <col min="11747" max="11747" width="13.42578125" style="58" customWidth="1"/>
    <col min="11748" max="11748" width="59.140625" style="58" customWidth="1"/>
    <col min="11749" max="11749" width="18.140625" style="58" customWidth="1"/>
    <col min="11750" max="11750" width="32.140625" style="58" customWidth="1"/>
    <col min="11751" max="11751" width="86.7109375" style="58" customWidth="1"/>
    <col min="11752" max="11760" width="23.140625" style="58" customWidth="1"/>
    <col min="11761" max="11761" width="91.42578125" style="58" customWidth="1"/>
    <col min="11762" max="11767" width="19.140625" style="58" customWidth="1"/>
    <col min="11768" max="12000" width="9.140625" style="58"/>
    <col min="12001" max="12002" width="12.28515625" style="58" customWidth="1"/>
    <col min="12003" max="12003" width="13.42578125" style="58" customWidth="1"/>
    <col min="12004" max="12004" width="59.140625" style="58" customWidth="1"/>
    <col min="12005" max="12005" width="18.140625" style="58" customWidth="1"/>
    <col min="12006" max="12006" width="32.140625" style="58" customWidth="1"/>
    <col min="12007" max="12007" width="86.7109375" style="58" customWidth="1"/>
    <col min="12008" max="12016" width="23.140625" style="58" customWidth="1"/>
    <col min="12017" max="12017" width="91.42578125" style="58" customWidth="1"/>
    <col min="12018" max="12023" width="19.140625" style="58" customWidth="1"/>
    <col min="12024" max="12256" width="9.140625" style="58"/>
    <col min="12257" max="12258" width="12.28515625" style="58" customWidth="1"/>
    <col min="12259" max="12259" width="13.42578125" style="58" customWidth="1"/>
    <col min="12260" max="12260" width="59.140625" style="58" customWidth="1"/>
    <col min="12261" max="12261" width="18.140625" style="58" customWidth="1"/>
    <col min="12262" max="12262" width="32.140625" style="58" customWidth="1"/>
    <col min="12263" max="12263" width="86.7109375" style="58" customWidth="1"/>
    <col min="12264" max="12272" width="23.140625" style="58" customWidth="1"/>
    <col min="12273" max="12273" width="91.42578125" style="58" customWidth="1"/>
    <col min="12274" max="12279" width="19.140625" style="58" customWidth="1"/>
    <col min="12280" max="12512" width="9.140625" style="58"/>
    <col min="12513" max="12514" width="12.28515625" style="58" customWidth="1"/>
    <col min="12515" max="12515" width="13.42578125" style="58" customWidth="1"/>
    <col min="12516" max="12516" width="59.140625" style="58" customWidth="1"/>
    <col min="12517" max="12517" width="18.140625" style="58" customWidth="1"/>
    <col min="12518" max="12518" width="32.140625" style="58" customWidth="1"/>
    <col min="12519" max="12519" width="86.7109375" style="58" customWidth="1"/>
    <col min="12520" max="12528" width="23.140625" style="58" customWidth="1"/>
    <col min="12529" max="12529" width="91.42578125" style="58" customWidth="1"/>
    <col min="12530" max="12535" width="19.140625" style="58" customWidth="1"/>
    <col min="12536" max="12768" width="9.140625" style="58"/>
    <col min="12769" max="12770" width="12.28515625" style="58" customWidth="1"/>
    <col min="12771" max="12771" width="13.42578125" style="58" customWidth="1"/>
    <col min="12772" max="12772" width="59.140625" style="58" customWidth="1"/>
    <col min="12773" max="12773" width="18.140625" style="58" customWidth="1"/>
    <col min="12774" max="12774" width="32.140625" style="58" customWidth="1"/>
    <col min="12775" max="12775" width="86.7109375" style="58" customWidth="1"/>
    <col min="12776" max="12784" width="23.140625" style="58" customWidth="1"/>
    <col min="12785" max="12785" width="91.42578125" style="58" customWidth="1"/>
    <col min="12786" max="12791" width="19.140625" style="58" customWidth="1"/>
    <col min="12792" max="13024" width="9.140625" style="58"/>
    <col min="13025" max="13026" width="12.28515625" style="58" customWidth="1"/>
    <col min="13027" max="13027" width="13.42578125" style="58" customWidth="1"/>
    <col min="13028" max="13028" width="59.140625" style="58" customWidth="1"/>
    <col min="13029" max="13029" width="18.140625" style="58" customWidth="1"/>
    <col min="13030" max="13030" width="32.140625" style="58" customWidth="1"/>
    <col min="13031" max="13031" width="86.7109375" style="58" customWidth="1"/>
    <col min="13032" max="13040" width="23.140625" style="58" customWidth="1"/>
    <col min="13041" max="13041" width="91.42578125" style="58" customWidth="1"/>
    <col min="13042" max="13047" width="19.140625" style="58" customWidth="1"/>
    <col min="13048" max="13280" width="9.140625" style="58"/>
    <col min="13281" max="13282" width="12.28515625" style="58" customWidth="1"/>
    <col min="13283" max="13283" width="13.42578125" style="58" customWidth="1"/>
    <col min="13284" max="13284" width="59.140625" style="58" customWidth="1"/>
    <col min="13285" max="13285" width="18.140625" style="58" customWidth="1"/>
    <col min="13286" max="13286" width="32.140625" style="58" customWidth="1"/>
    <col min="13287" max="13287" width="86.7109375" style="58" customWidth="1"/>
    <col min="13288" max="13296" width="23.140625" style="58" customWidth="1"/>
    <col min="13297" max="13297" width="91.42578125" style="58" customWidth="1"/>
    <col min="13298" max="13303" width="19.140625" style="58" customWidth="1"/>
    <col min="13304" max="13536" width="9.140625" style="58"/>
    <col min="13537" max="13538" width="12.28515625" style="58" customWidth="1"/>
    <col min="13539" max="13539" width="13.42578125" style="58" customWidth="1"/>
    <col min="13540" max="13540" width="59.140625" style="58" customWidth="1"/>
    <col min="13541" max="13541" width="18.140625" style="58" customWidth="1"/>
    <col min="13542" max="13542" width="32.140625" style="58" customWidth="1"/>
    <col min="13543" max="13543" width="86.7109375" style="58" customWidth="1"/>
    <col min="13544" max="13552" width="23.140625" style="58" customWidth="1"/>
    <col min="13553" max="13553" width="91.42578125" style="58" customWidth="1"/>
    <col min="13554" max="13559" width="19.140625" style="58" customWidth="1"/>
    <col min="13560" max="13792" width="9.140625" style="58"/>
    <col min="13793" max="13794" width="12.28515625" style="58" customWidth="1"/>
    <col min="13795" max="13795" width="13.42578125" style="58" customWidth="1"/>
    <col min="13796" max="13796" width="59.140625" style="58" customWidth="1"/>
    <col min="13797" max="13797" width="18.140625" style="58" customWidth="1"/>
    <col min="13798" max="13798" width="32.140625" style="58" customWidth="1"/>
    <col min="13799" max="13799" width="86.7109375" style="58" customWidth="1"/>
    <col min="13800" max="13808" width="23.140625" style="58" customWidth="1"/>
    <col min="13809" max="13809" width="91.42578125" style="58" customWidth="1"/>
    <col min="13810" max="13815" width="19.140625" style="58" customWidth="1"/>
    <col min="13816" max="14048" width="9.140625" style="58"/>
    <col min="14049" max="14050" width="12.28515625" style="58" customWidth="1"/>
    <col min="14051" max="14051" width="13.42578125" style="58" customWidth="1"/>
    <col min="14052" max="14052" width="59.140625" style="58" customWidth="1"/>
    <col min="14053" max="14053" width="18.140625" style="58" customWidth="1"/>
    <col min="14054" max="14054" width="32.140625" style="58" customWidth="1"/>
    <col min="14055" max="14055" width="86.7109375" style="58" customWidth="1"/>
    <col min="14056" max="14064" width="23.140625" style="58" customWidth="1"/>
    <col min="14065" max="14065" width="91.42578125" style="58" customWidth="1"/>
    <col min="14066" max="14071" width="19.140625" style="58" customWidth="1"/>
    <col min="14072" max="14304" width="9.140625" style="58"/>
    <col min="14305" max="14306" width="12.28515625" style="58" customWidth="1"/>
    <col min="14307" max="14307" width="13.42578125" style="58" customWidth="1"/>
    <col min="14308" max="14308" width="59.140625" style="58" customWidth="1"/>
    <col min="14309" max="14309" width="18.140625" style="58" customWidth="1"/>
    <col min="14310" max="14310" width="32.140625" style="58" customWidth="1"/>
    <col min="14311" max="14311" width="86.7109375" style="58" customWidth="1"/>
    <col min="14312" max="14320" width="23.140625" style="58" customWidth="1"/>
    <col min="14321" max="14321" width="91.42578125" style="58" customWidth="1"/>
    <col min="14322" max="14327" width="19.140625" style="58" customWidth="1"/>
    <col min="14328" max="14560" width="9.140625" style="58"/>
    <col min="14561" max="14562" width="12.28515625" style="58" customWidth="1"/>
    <col min="14563" max="14563" width="13.42578125" style="58" customWidth="1"/>
    <col min="14564" max="14564" width="59.140625" style="58" customWidth="1"/>
    <col min="14565" max="14565" width="18.140625" style="58" customWidth="1"/>
    <col min="14566" max="14566" width="32.140625" style="58" customWidth="1"/>
    <col min="14567" max="14567" width="86.7109375" style="58" customWidth="1"/>
    <col min="14568" max="14576" width="23.140625" style="58" customWidth="1"/>
    <col min="14577" max="14577" width="91.42578125" style="58" customWidth="1"/>
    <col min="14578" max="14583" width="19.140625" style="58" customWidth="1"/>
    <col min="14584" max="14816" width="9.140625" style="58"/>
    <col min="14817" max="14818" width="12.28515625" style="58" customWidth="1"/>
    <col min="14819" max="14819" width="13.42578125" style="58" customWidth="1"/>
    <col min="14820" max="14820" width="59.140625" style="58" customWidth="1"/>
    <col min="14821" max="14821" width="18.140625" style="58" customWidth="1"/>
    <col min="14822" max="14822" width="32.140625" style="58" customWidth="1"/>
    <col min="14823" max="14823" width="86.7109375" style="58" customWidth="1"/>
    <col min="14824" max="14832" width="23.140625" style="58" customWidth="1"/>
    <col min="14833" max="14833" width="91.42578125" style="58" customWidth="1"/>
    <col min="14834" max="14839" width="19.140625" style="58" customWidth="1"/>
    <col min="14840" max="15072" width="9.140625" style="58"/>
    <col min="15073" max="15074" width="12.28515625" style="58" customWidth="1"/>
    <col min="15075" max="15075" width="13.42578125" style="58" customWidth="1"/>
    <col min="15076" max="15076" width="59.140625" style="58" customWidth="1"/>
    <col min="15077" max="15077" width="18.140625" style="58" customWidth="1"/>
    <col min="15078" max="15078" width="32.140625" style="58" customWidth="1"/>
    <col min="15079" max="15079" width="86.7109375" style="58" customWidth="1"/>
    <col min="15080" max="15088" width="23.140625" style="58" customWidth="1"/>
    <col min="15089" max="15089" width="91.42578125" style="58" customWidth="1"/>
    <col min="15090" max="15095" width="19.140625" style="58" customWidth="1"/>
    <col min="15096" max="15328" width="9.140625" style="58"/>
    <col min="15329" max="15330" width="12.28515625" style="58" customWidth="1"/>
    <col min="15331" max="15331" width="13.42578125" style="58" customWidth="1"/>
    <col min="15332" max="15332" width="59.140625" style="58" customWidth="1"/>
    <col min="15333" max="15333" width="18.140625" style="58" customWidth="1"/>
    <col min="15334" max="15334" width="32.140625" style="58" customWidth="1"/>
    <col min="15335" max="15335" width="86.7109375" style="58" customWidth="1"/>
    <col min="15336" max="15344" width="23.140625" style="58" customWidth="1"/>
    <col min="15345" max="15345" width="91.42578125" style="58" customWidth="1"/>
    <col min="15346" max="15351" width="19.140625" style="58" customWidth="1"/>
    <col min="15352" max="15584" width="9.140625" style="58"/>
    <col min="15585" max="15586" width="12.28515625" style="58" customWidth="1"/>
    <col min="15587" max="15587" width="13.42578125" style="58" customWidth="1"/>
    <col min="15588" max="15588" width="59.140625" style="58" customWidth="1"/>
    <col min="15589" max="15589" width="18.140625" style="58" customWidth="1"/>
    <col min="15590" max="15590" width="32.140625" style="58" customWidth="1"/>
    <col min="15591" max="15591" width="86.7109375" style="58" customWidth="1"/>
    <col min="15592" max="15600" width="23.140625" style="58" customWidth="1"/>
    <col min="15601" max="15601" width="91.42578125" style="58" customWidth="1"/>
    <col min="15602" max="15607" width="19.140625" style="58" customWidth="1"/>
    <col min="15608" max="15840" width="9.140625" style="58"/>
    <col min="15841" max="15842" width="12.28515625" style="58" customWidth="1"/>
    <col min="15843" max="15843" width="13.42578125" style="58" customWidth="1"/>
    <col min="15844" max="15844" width="59.140625" style="58" customWidth="1"/>
    <col min="15845" max="15845" width="18.140625" style="58" customWidth="1"/>
    <col min="15846" max="15846" width="32.140625" style="58" customWidth="1"/>
    <col min="15847" max="15847" width="86.7109375" style="58" customWidth="1"/>
    <col min="15848" max="15856" width="23.140625" style="58" customWidth="1"/>
    <col min="15857" max="15857" width="91.42578125" style="58" customWidth="1"/>
    <col min="15858" max="15863" width="19.140625" style="58" customWidth="1"/>
    <col min="15864" max="16096" width="9.140625" style="58"/>
    <col min="16097" max="16098" width="12.28515625" style="58" customWidth="1"/>
    <col min="16099" max="16099" width="13.42578125" style="58" customWidth="1"/>
    <col min="16100" max="16100" width="59.140625" style="58" customWidth="1"/>
    <col min="16101" max="16101" width="18.140625" style="58" customWidth="1"/>
    <col min="16102" max="16102" width="32.140625" style="58" customWidth="1"/>
    <col min="16103" max="16103" width="86.7109375" style="58" customWidth="1"/>
    <col min="16104" max="16112" width="23.140625" style="58" customWidth="1"/>
    <col min="16113" max="16113" width="91.42578125" style="58" customWidth="1"/>
    <col min="16114" max="16119" width="19.140625" style="58" customWidth="1"/>
    <col min="16120" max="16384" width="9.140625" style="58"/>
  </cols>
  <sheetData>
    <row r="1" spans="1:11" ht="18.75" customHeight="1" x14ac:dyDescent="0.25">
      <c r="A1" s="59"/>
      <c r="B1" s="59"/>
      <c r="C1" s="126" t="s">
        <v>322</v>
      </c>
      <c r="D1" s="126"/>
      <c r="E1" s="126"/>
      <c r="F1" s="126"/>
      <c r="G1" s="126"/>
      <c r="H1" s="126"/>
      <c r="I1" s="126"/>
      <c r="J1" s="126"/>
      <c r="K1" s="126"/>
    </row>
    <row r="2" spans="1:11" ht="23.25" customHeight="1" x14ac:dyDescent="0.25">
      <c r="A2" s="125" t="s">
        <v>455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1:11" ht="17.25" customHeight="1" x14ac:dyDescent="0.2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1" ht="60" customHeight="1" x14ac:dyDescent="0.25">
      <c r="A4" s="62" t="s">
        <v>321</v>
      </c>
      <c r="B4" s="60" t="s">
        <v>316</v>
      </c>
      <c r="C4" s="65" t="s">
        <v>438</v>
      </c>
      <c r="D4" s="61" t="s">
        <v>439</v>
      </c>
      <c r="E4" s="65" t="s">
        <v>440</v>
      </c>
      <c r="F4" s="61" t="s">
        <v>451</v>
      </c>
      <c r="G4" s="65" t="s">
        <v>452</v>
      </c>
      <c r="H4" s="61" t="s">
        <v>453</v>
      </c>
      <c r="I4" s="65" t="s">
        <v>456</v>
      </c>
      <c r="J4" s="61" t="s">
        <v>457</v>
      </c>
      <c r="K4" s="61" t="s">
        <v>458</v>
      </c>
    </row>
    <row r="5" spans="1:11" s="63" customFormat="1" ht="21.75" customHeight="1" x14ac:dyDescent="0.25">
      <c r="A5" s="87" t="s">
        <v>317</v>
      </c>
      <c r="B5" s="88" t="s">
        <v>318</v>
      </c>
      <c r="C5" s="89">
        <v>10112900</v>
      </c>
      <c r="D5" s="64">
        <f>D6+D22+D33</f>
        <v>0</v>
      </c>
      <c r="E5" s="64">
        <f>C5+D5</f>
        <v>10112900</v>
      </c>
      <c r="F5" s="89">
        <v>9675900</v>
      </c>
      <c r="G5" s="64">
        <v>0</v>
      </c>
      <c r="H5" s="64">
        <f>F5+G5</f>
        <v>9675900</v>
      </c>
      <c r="I5" s="89">
        <v>10505800</v>
      </c>
      <c r="J5" s="64">
        <v>0</v>
      </c>
      <c r="K5" s="64">
        <f>I5+J5</f>
        <v>10505800</v>
      </c>
    </row>
    <row r="6" spans="1:11" s="63" customFormat="1" ht="19.5" customHeight="1" x14ac:dyDescent="0.25">
      <c r="A6" s="90" t="s">
        <v>325</v>
      </c>
      <c r="B6" s="88" t="s">
        <v>326</v>
      </c>
      <c r="C6" s="89">
        <v>4699000</v>
      </c>
      <c r="D6" s="64">
        <f>D7</f>
        <v>1113000</v>
      </c>
      <c r="E6" s="64">
        <f t="shared" ref="E6:E78" si="0">C6+D6</f>
        <v>5812000</v>
      </c>
      <c r="F6" s="89">
        <v>4091000</v>
      </c>
      <c r="G6" s="64">
        <v>0</v>
      </c>
      <c r="H6" s="64">
        <f t="shared" ref="H6:H77" si="1">F6+G6</f>
        <v>4091000</v>
      </c>
      <c r="I6" s="89">
        <v>4394000</v>
      </c>
      <c r="J6" s="64">
        <v>0</v>
      </c>
      <c r="K6" s="64">
        <f t="shared" ref="K6:K77" si="2">I6+J6</f>
        <v>4394000</v>
      </c>
    </row>
    <row r="7" spans="1:11" s="63" customFormat="1" ht="27" customHeight="1" x14ac:dyDescent="0.25">
      <c r="A7" s="90" t="s">
        <v>331</v>
      </c>
      <c r="B7" s="88" t="s">
        <v>332</v>
      </c>
      <c r="C7" s="89">
        <v>4699000</v>
      </c>
      <c r="D7" s="64">
        <f>D8+D9+D10+D11</f>
        <v>1113000</v>
      </c>
      <c r="E7" s="64">
        <f t="shared" si="0"/>
        <v>5812000</v>
      </c>
      <c r="F7" s="89">
        <v>4091000</v>
      </c>
      <c r="G7" s="64">
        <v>0</v>
      </c>
      <c r="H7" s="64">
        <f t="shared" si="1"/>
        <v>4091000</v>
      </c>
      <c r="I7" s="89">
        <v>4394000</v>
      </c>
      <c r="J7" s="64">
        <v>0</v>
      </c>
      <c r="K7" s="64">
        <f t="shared" si="2"/>
        <v>4394000</v>
      </c>
    </row>
    <row r="8" spans="1:11" ht="309.75" customHeight="1" x14ac:dyDescent="0.25">
      <c r="A8" s="91" t="s">
        <v>333</v>
      </c>
      <c r="B8" s="92" t="s">
        <v>464</v>
      </c>
      <c r="C8" s="93">
        <v>4600000</v>
      </c>
      <c r="D8" s="64">
        <v>750000</v>
      </c>
      <c r="E8" s="64">
        <f t="shared" si="0"/>
        <v>5350000</v>
      </c>
      <c r="F8" s="93">
        <v>3992000</v>
      </c>
      <c r="G8" s="64">
        <v>0</v>
      </c>
      <c r="H8" s="64">
        <f t="shared" si="1"/>
        <v>3992000</v>
      </c>
      <c r="I8" s="93">
        <v>4295000</v>
      </c>
      <c r="J8" s="64">
        <v>0</v>
      </c>
      <c r="K8" s="64">
        <f t="shared" si="2"/>
        <v>4295000</v>
      </c>
    </row>
    <row r="9" spans="1:11" ht="225.75" customHeight="1" x14ac:dyDescent="0.25">
      <c r="A9" s="94" t="s">
        <v>334</v>
      </c>
      <c r="B9" s="92" t="s">
        <v>465</v>
      </c>
      <c r="C9" s="93">
        <v>47000</v>
      </c>
      <c r="D9" s="64">
        <v>13000</v>
      </c>
      <c r="E9" s="64">
        <f t="shared" si="0"/>
        <v>60000</v>
      </c>
      <c r="F9" s="93">
        <v>47000</v>
      </c>
      <c r="G9" s="64">
        <v>0</v>
      </c>
      <c r="H9" s="64">
        <f t="shared" si="1"/>
        <v>47000</v>
      </c>
      <c r="I9" s="93">
        <v>47000</v>
      </c>
      <c r="J9" s="64">
        <v>0</v>
      </c>
      <c r="K9" s="64">
        <f t="shared" si="2"/>
        <v>47000</v>
      </c>
    </row>
    <row r="10" spans="1:11" ht="216" customHeight="1" x14ac:dyDescent="0.25">
      <c r="A10" s="95" t="s">
        <v>335</v>
      </c>
      <c r="B10" s="92" t="s">
        <v>466</v>
      </c>
      <c r="C10" s="93">
        <v>52000</v>
      </c>
      <c r="D10" s="64">
        <v>340000</v>
      </c>
      <c r="E10" s="64">
        <f t="shared" si="0"/>
        <v>392000</v>
      </c>
      <c r="F10" s="93">
        <v>52000</v>
      </c>
      <c r="G10" s="64">
        <v>0</v>
      </c>
      <c r="H10" s="64">
        <f t="shared" si="1"/>
        <v>52000</v>
      </c>
      <c r="I10" s="93">
        <v>52000</v>
      </c>
      <c r="J10" s="64">
        <v>0</v>
      </c>
      <c r="K10" s="64">
        <f t="shared" si="2"/>
        <v>52000</v>
      </c>
    </row>
    <row r="11" spans="1:11" ht="409.5" customHeight="1" x14ac:dyDescent="0.25">
      <c r="A11" s="123" t="s">
        <v>472</v>
      </c>
      <c r="B11" s="122" t="s">
        <v>471</v>
      </c>
      <c r="C11" s="93">
        <v>0</v>
      </c>
      <c r="D11" s="64">
        <v>10000</v>
      </c>
      <c r="E11" s="64">
        <f t="shared" si="0"/>
        <v>10000</v>
      </c>
      <c r="F11" s="93">
        <v>0</v>
      </c>
      <c r="G11" s="64"/>
      <c r="H11" s="64"/>
      <c r="I11" s="93"/>
      <c r="J11" s="64"/>
      <c r="K11" s="64"/>
    </row>
    <row r="12" spans="1:11" ht="54" customHeight="1" x14ac:dyDescent="0.25">
      <c r="A12" s="90" t="s">
        <v>336</v>
      </c>
      <c r="B12" s="88" t="s">
        <v>337</v>
      </c>
      <c r="C12" s="89">
        <v>1669600</v>
      </c>
      <c r="D12" s="64"/>
      <c r="E12" s="64">
        <f t="shared" si="0"/>
        <v>1669600</v>
      </c>
      <c r="F12" s="89">
        <v>1688600</v>
      </c>
      <c r="G12" s="64">
        <v>0</v>
      </c>
      <c r="H12" s="64">
        <f t="shared" si="1"/>
        <v>1688600</v>
      </c>
      <c r="I12" s="89">
        <v>2188500</v>
      </c>
      <c r="J12" s="64">
        <v>0</v>
      </c>
      <c r="K12" s="64">
        <f t="shared" si="2"/>
        <v>2188500</v>
      </c>
    </row>
    <row r="13" spans="1:11" ht="47.25" customHeight="1" x14ac:dyDescent="0.25">
      <c r="A13" s="96" t="s">
        <v>338</v>
      </c>
      <c r="B13" s="97" t="s">
        <v>339</v>
      </c>
      <c r="C13" s="89">
        <v>1669600</v>
      </c>
      <c r="D13" s="64"/>
      <c r="E13" s="64">
        <f t="shared" si="0"/>
        <v>1669600</v>
      </c>
      <c r="F13" s="89">
        <v>1688600</v>
      </c>
      <c r="G13" s="64">
        <v>0</v>
      </c>
      <c r="H13" s="64">
        <f t="shared" si="1"/>
        <v>1688600</v>
      </c>
      <c r="I13" s="89">
        <v>2188500</v>
      </c>
      <c r="J13" s="64">
        <v>0</v>
      </c>
      <c r="K13" s="64">
        <f t="shared" si="2"/>
        <v>2188500</v>
      </c>
    </row>
    <row r="14" spans="1:11" ht="104.25" customHeight="1" x14ac:dyDescent="0.25">
      <c r="A14" s="98" t="s">
        <v>340</v>
      </c>
      <c r="B14" s="91" t="s">
        <v>341</v>
      </c>
      <c r="C14" s="93">
        <v>873200</v>
      </c>
      <c r="D14" s="64"/>
      <c r="E14" s="64">
        <f t="shared" si="0"/>
        <v>873200</v>
      </c>
      <c r="F14" s="93">
        <v>884000</v>
      </c>
      <c r="G14" s="64">
        <v>0</v>
      </c>
      <c r="H14" s="64">
        <f t="shared" si="1"/>
        <v>884000</v>
      </c>
      <c r="I14" s="93">
        <v>1144000</v>
      </c>
      <c r="J14" s="64">
        <v>0</v>
      </c>
      <c r="K14" s="64">
        <f t="shared" si="2"/>
        <v>1144000</v>
      </c>
    </row>
    <row r="15" spans="1:11" s="63" customFormat="1" ht="148.5" customHeight="1" x14ac:dyDescent="0.25">
      <c r="A15" s="98" t="s">
        <v>342</v>
      </c>
      <c r="B15" s="91" t="s">
        <v>343</v>
      </c>
      <c r="C15" s="93">
        <v>873200</v>
      </c>
      <c r="D15" s="64"/>
      <c r="E15" s="64">
        <f t="shared" si="0"/>
        <v>873200</v>
      </c>
      <c r="F15" s="93">
        <v>884000</v>
      </c>
      <c r="G15" s="64">
        <v>0</v>
      </c>
      <c r="H15" s="64">
        <f t="shared" si="1"/>
        <v>884000</v>
      </c>
      <c r="I15" s="93">
        <v>1144000</v>
      </c>
      <c r="J15" s="64">
        <v>0</v>
      </c>
      <c r="K15" s="64">
        <f t="shared" si="2"/>
        <v>1144000</v>
      </c>
    </row>
    <row r="16" spans="1:11" ht="117" customHeight="1" x14ac:dyDescent="0.25">
      <c r="A16" s="98" t="s">
        <v>344</v>
      </c>
      <c r="B16" s="91" t="s">
        <v>345</v>
      </c>
      <c r="C16" s="99">
        <v>3900</v>
      </c>
      <c r="D16" s="64"/>
      <c r="E16" s="64">
        <f t="shared" si="0"/>
        <v>3900</v>
      </c>
      <c r="F16" s="93">
        <v>4100</v>
      </c>
      <c r="G16" s="64">
        <v>0</v>
      </c>
      <c r="H16" s="64">
        <f t="shared" si="1"/>
        <v>4100</v>
      </c>
      <c r="I16" s="93">
        <v>5300</v>
      </c>
      <c r="J16" s="64">
        <v>0</v>
      </c>
      <c r="K16" s="64">
        <f t="shared" si="2"/>
        <v>5300</v>
      </c>
    </row>
    <row r="17" spans="1:11" ht="166.5" customHeight="1" x14ac:dyDescent="0.25">
      <c r="A17" s="100" t="s">
        <v>346</v>
      </c>
      <c r="B17" s="91" t="s">
        <v>347</v>
      </c>
      <c r="C17" s="99">
        <v>3900</v>
      </c>
      <c r="D17" s="64"/>
      <c r="E17" s="64">
        <f t="shared" si="0"/>
        <v>3900</v>
      </c>
      <c r="F17" s="93">
        <v>4100</v>
      </c>
      <c r="G17" s="64">
        <v>0</v>
      </c>
      <c r="H17" s="64">
        <f t="shared" si="1"/>
        <v>4100</v>
      </c>
      <c r="I17" s="93">
        <v>5300</v>
      </c>
      <c r="J17" s="64">
        <v>0</v>
      </c>
      <c r="K17" s="64">
        <f t="shared" si="2"/>
        <v>5300</v>
      </c>
    </row>
    <row r="18" spans="1:11" ht="102.75" customHeight="1" x14ac:dyDescent="0.25">
      <c r="A18" s="98" t="s">
        <v>348</v>
      </c>
      <c r="B18" s="91" t="s">
        <v>349</v>
      </c>
      <c r="C18" s="99">
        <v>881900</v>
      </c>
      <c r="D18" s="64"/>
      <c r="E18" s="64">
        <f t="shared" si="0"/>
        <v>881900</v>
      </c>
      <c r="F18" s="93">
        <v>888400</v>
      </c>
      <c r="G18" s="64">
        <v>0</v>
      </c>
      <c r="H18" s="64">
        <f t="shared" si="1"/>
        <v>888400</v>
      </c>
      <c r="I18" s="93">
        <v>1148700</v>
      </c>
      <c r="J18" s="64">
        <v>0</v>
      </c>
      <c r="K18" s="64">
        <f t="shared" si="2"/>
        <v>1148700</v>
      </c>
    </row>
    <row r="19" spans="1:11" ht="151.5" customHeight="1" x14ac:dyDescent="0.25">
      <c r="A19" s="100" t="s">
        <v>350</v>
      </c>
      <c r="B19" s="91" t="s">
        <v>351</v>
      </c>
      <c r="C19" s="99">
        <v>881900</v>
      </c>
      <c r="D19" s="64"/>
      <c r="E19" s="64">
        <f t="shared" si="0"/>
        <v>881900</v>
      </c>
      <c r="F19" s="93">
        <v>888400</v>
      </c>
      <c r="G19" s="64">
        <v>0</v>
      </c>
      <c r="H19" s="64">
        <f t="shared" si="1"/>
        <v>888400</v>
      </c>
      <c r="I19" s="93">
        <v>1148700</v>
      </c>
      <c r="J19" s="64">
        <v>0</v>
      </c>
      <c r="K19" s="64">
        <f t="shared" si="2"/>
        <v>1148700</v>
      </c>
    </row>
    <row r="20" spans="1:11" ht="99.75" customHeight="1" x14ac:dyDescent="0.25">
      <c r="A20" s="98" t="s">
        <v>352</v>
      </c>
      <c r="B20" s="91" t="s">
        <v>353</v>
      </c>
      <c r="C20" s="93">
        <v>-89400</v>
      </c>
      <c r="D20" s="64"/>
      <c r="E20" s="64">
        <f t="shared" si="0"/>
        <v>-89400</v>
      </c>
      <c r="F20" s="93">
        <v>-87900</v>
      </c>
      <c r="G20" s="64">
        <v>0</v>
      </c>
      <c r="H20" s="64">
        <f t="shared" si="1"/>
        <v>-87900</v>
      </c>
      <c r="I20" s="93">
        <v>-109500</v>
      </c>
      <c r="J20" s="64">
        <v>0</v>
      </c>
      <c r="K20" s="64">
        <f t="shared" si="2"/>
        <v>-109500</v>
      </c>
    </row>
    <row r="21" spans="1:11" ht="149.25" customHeight="1" x14ac:dyDescent="0.25">
      <c r="A21" s="100" t="s">
        <v>354</v>
      </c>
      <c r="B21" s="91" t="s">
        <v>355</v>
      </c>
      <c r="C21" s="93">
        <v>-89400</v>
      </c>
      <c r="D21" s="64"/>
      <c r="E21" s="64">
        <f t="shared" si="0"/>
        <v>-89400</v>
      </c>
      <c r="F21" s="93">
        <v>-87900</v>
      </c>
      <c r="G21" s="64">
        <v>0</v>
      </c>
      <c r="H21" s="64">
        <f t="shared" si="1"/>
        <v>-87900</v>
      </c>
      <c r="I21" s="93">
        <v>-109500</v>
      </c>
      <c r="J21" s="64">
        <v>0</v>
      </c>
      <c r="K21" s="64">
        <f t="shared" si="2"/>
        <v>-109500</v>
      </c>
    </row>
    <row r="22" spans="1:11" ht="29.25" customHeight="1" x14ac:dyDescent="0.25">
      <c r="A22" s="90" t="s">
        <v>356</v>
      </c>
      <c r="B22" s="88" t="s">
        <v>357</v>
      </c>
      <c r="C22" s="89">
        <v>3132000</v>
      </c>
      <c r="D22" s="64">
        <f>D23+D25</f>
        <v>-1258300</v>
      </c>
      <c r="E22" s="64">
        <f t="shared" si="0"/>
        <v>1873700</v>
      </c>
      <c r="F22" s="89">
        <v>3284000</v>
      </c>
      <c r="G22" s="64">
        <v>0</v>
      </c>
      <c r="H22" s="64">
        <f t="shared" si="1"/>
        <v>3284000</v>
      </c>
      <c r="I22" s="89">
        <v>3311000</v>
      </c>
      <c r="J22" s="64">
        <v>0</v>
      </c>
      <c r="K22" s="64">
        <f t="shared" si="2"/>
        <v>3311000</v>
      </c>
    </row>
    <row r="23" spans="1:11" ht="26.25" customHeight="1" x14ac:dyDescent="0.25">
      <c r="A23" s="88" t="s">
        <v>358</v>
      </c>
      <c r="B23" s="88" t="s">
        <v>359</v>
      </c>
      <c r="C23" s="89">
        <v>1270000</v>
      </c>
      <c r="D23" s="64">
        <f>D24</f>
        <v>-194300</v>
      </c>
      <c r="E23" s="64">
        <f t="shared" si="0"/>
        <v>1075700</v>
      </c>
      <c r="F23" s="89">
        <v>1320000</v>
      </c>
      <c r="G23" s="64">
        <v>0</v>
      </c>
      <c r="H23" s="64">
        <f t="shared" si="1"/>
        <v>1320000</v>
      </c>
      <c r="I23" s="89">
        <v>1327000</v>
      </c>
      <c r="J23" s="64">
        <v>0</v>
      </c>
      <c r="K23" s="64">
        <f t="shared" si="2"/>
        <v>1327000</v>
      </c>
    </row>
    <row r="24" spans="1:11" ht="71.25" customHeight="1" x14ac:dyDescent="0.25">
      <c r="A24" s="91" t="s">
        <v>360</v>
      </c>
      <c r="B24" s="91" t="s">
        <v>361</v>
      </c>
      <c r="C24" s="93">
        <v>1270000</v>
      </c>
      <c r="D24" s="64">
        <v>-194300</v>
      </c>
      <c r="E24" s="64">
        <f t="shared" si="0"/>
        <v>1075700</v>
      </c>
      <c r="F24" s="89">
        <v>1320000</v>
      </c>
      <c r="G24" s="64">
        <v>0</v>
      </c>
      <c r="H24" s="64">
        <f t="shared" si="1"/>
        <v>1320000</v>
      </c>
      <c r="I24" s="93">
        <v>1327000</v>
      </c>
      <c r="J24" s="64">
        <v>0</v>
      </c>
      <c r="K24" s="64">
        <f t="shared" si="2"/>
        <v>1327000</v>
      </c>
    </row>
    <row r="25" spans="1:11" ht="25.5" customHeight="1" x14ac:dyDescent="0.25">
      <c r="A25" s="88" t="s">
        <v>362</v>
      </c>
      <c r="B25" s="88" t="s">
        <v>363</v>
      </c>
      <c r="C25" s="89">
        <v>1862000</v>
      </c>
      <c r="D25" s="64">
        <f>D26</f>
        <v>-1064000</v>
      </c>
      <c r="E25" s="64">
        <f t="shared" si="0"/>
        <v>798000</v>
      </c>
      <c r="F25" s="89">
        <v>1964000</v>
      </c>
      <c r="G25" s="64">
        <v>0</v>
      </c>
      <c r="H25" s="64">
        <f t="shared" si="1"/>
        <v>1964000</v>
      </c>
      <c r="I25" s="89">
        <v>1984000</v>
      </c>
      <c r="J25" s="64">
        <v>0</v>
      </c>
      <c r="K25" s="64">
        <f t="shared" si="2"/>
        <v>1984000</v>
      </c>
    </row>
    <row r="26" spans="1:11" ht="23.25" customHeight="1" x14ac:dyDescent="0.25">
      <c r="A26" s="91" t="s">
        <v>364</v>
      </c>
      <c r="B26" s="91" t="s">
        <v>365</v>
      </c>
      <c r="C26" s="93">
        <v>1680000</v>
      </c>
      <c r="D26" s="64">
        <f>D27</f>
        <v>-1064000</v>
      </c>
      <c r="E26" s="64">
        <f t="shared" si="0"/>
        <v>616000</v>
      </c>
      <c r="F26" s="93">
        <v>1780000</v>
      </c>
      <c r="G26" s="64">
        <v>0</v>
      </c>
      <c r="H26" s="64">
        <f t="shared" si="1"/>
        <v>1780000</v>
      </c>
      <c r="I26" s="93">
        <v>1798000</v>
      </c>
      <c r="J26" s="64">
        <v>0</v>
      </c>
      <c r="K26" s="64">
        <f t="shared" si="2"/>
        <v>1798000</v>
      </c>
    </row>
    <row r="27" spans="1:11" ht="53.25" customHeight="1" x14ac:dyDescent="0.25">
      <c r="A27" s="91" t="s">
        <v>366</v>
      </c>
      <c r="B27" s="91" t="s">
        <v>367</v>
      </c>
      <c r="C27" s="93">
        <v>1680000</v>
      </c>
      <c r="D27" s="64">
        <v>-1064000</v>
      </c>
      <c r="E27" s="64">
        <f t="shared" si="0"/>
        <v>616000</v>
      </c>
      <c r="F27" s="93">
        <v>1780000</v>
      </c>
      <c r="G27" s="64">
        <v>0</v>
      </c>
      <c r="H27" s="64">
        <f t="shared" si="1"/>
        <v>1780000</v>
      </c>
      <c r="I27" s="93">
        <v>1798000</v>
      </c>
      <c r="J27" s="64">
        <v>0</v>
      </c>
      <c r="K27" s="64">
        <f t="shared" si="2"/>
        <v>1798000</v>
      </c>
    </row>
    <row r="28" spans="1:11" ht="31.5" x14ac:dyDescent="0.25">
      <c r="A28" s="91" t="s">
        <v>368</v>
      </c>
      <c r="B28" s="91" t="s">
        <v>369</v>
      </c>
      <c r="C28" s="93">
        <v>182000</v>
      </c>
      <c r="D28" s="64"/>
      <c r="E28" s="64">
        <f t="shared" si="0"/>
        <v>182000</v>
      </c>
      <c r="F28" s="93">
        <v>184000</v>
      </c>
      <c r="G28" s="64">
        <v>0</v>
      </c>
      <c r="H28" s="64">
        <f t="shared" si="1"/>
        <v>184000</v>
      </c>
      <c r="I28" s="93">
        <v>186000</v>
      </c>
      <c r="J28" s="64">
        <v>0</v>
      </c>
      <c r="K28" s="64">
        <f t="shared" si="2"/>
        <v>186000</v>
      </c>
    </row>
    <row r="29" spans="1:11" ht="52.5" customHeight="1" x14ac:dyDescent="0.25">
      <c r="A29" s="91" t="s">
        <v>370</v>
      </c>
      <c r="B29" s="91" t="s">
        <v>371</v>
      </c>
      <c r="C29" s="93">
        <v>182000</v>
      </c>
      <c r="D29" s="64"/>
      <c r="E29" s="64">
        <f t="shared" si="0"/>
        <v>182000</v>
      </c>
      <c r="F29" s="93">
        <v>184000</v>
      </c>
      <c r="G29" s="64">
        <v>0</v>
      </c>
      <c r="H29" s="64">
        <f t="shared" si="1"/>
        <v>184000</v>
      </c>
      <c r="I29" s="93">
        <v>186000</v>
      </c>
      <c r="J29" s="64">
        <v>0</v>
      </c>
      <c r="K29" s="64">
        <f t="shared" si="2"/>
        <v>186000</v>
      </c>
    </row>
    <row r="30" spans="1:11" ht="25.5" customHeight="1" x14ac:dyDescent="0.25">
      <c r="A30" s="88" t="s">
        <v>372</v>
      </c>
      <c r="B30" s="88" t="s">
        <v>373</v>
      </c>
      <c r="C30" s="101">
        <v>7000</v>
      </c>
      <c r="D30" s="64"/>
      <c r="E30" s="64">
        <f t="shared" si="0"/>
        <v>7000</v>
      </c>
      <c r="F30" s="101">
        <v>7000</v>
      </c>
      <c r="G30" s="64">
        <v>0</v>
      </c>
      <c r="H30" s="64">
        <f t="shared" si="1"/>
        <v>7000</v>
      </c>
      <c r="I30" s="101">
        <v>7000</v>
      </c>
      <c r="J30" s="64">
        <v>0</v>
      </c>
      <c r="K30" s="64">
        <f t="shared" si="2"/>
        <v>7000</v>
      </c>
    </row>
    <row r="31" spans="1:11" ht="66" customHeight="1" x14ac:dyDescent="0.25">
      <c r="A31" s="91" t="s">
        <v>374</v>
      </c>
      <c r="B31" s="91" t="s">
        <v>375</v>
      </c>
      <c r="C31" s="102">
        <v>7000</v>
      </c>
      <c r="D31" s="64"/>
      <c r="E31" s="64">
        <f t="shared" si="0"/>
        <v>7000</v>
      </c>
      <c r="F31" s="102">
        <v>7000</v>
      </c>
      <c r="G31" s="64">
        <v>0</v>
      </c>
      <c r="H31" s="64">
        <f t="shared" si="1"/>
        <v>7000</v>
      </c>
      <c r="I31" s="102">
        <v>7000</v>
      </c>
      <c r="J31" s="64">
        <v>0</v>
      </c>
      <c r="K31" s="64">
        <f t="shared" si="2"/>
        <v>7000</v>
      </c>
    </row>
    <row r="32" spans="1:11" ht="100.5" customHeight="1" x14ac:dyDescent="0.25">
      <c r="A32" s="91" t="s">
        <v>376</v>
      </c>
      <c r="B32" s="91" t="s">
        <v>377</v>
      </c>
      <c r="C32" s="102">
        <v>7000</v>
      </c>
      <c r="D32" s="64"/>
      <c r="E32" s="64">
        <f t="shared" si="0"/>
        <v>7000</v>
      </c>
      <c r="F32" s="102">
        <v>7000</v>
      </c>
      <c r="G32" s="64">
        <v>0</v>
      </c>
      <c r="H32" s="64">
        <f t="shared" si="1"/>
        <v>7000</v>
      </c>
      <c r="I32" s="102">
        <v>7000</v>
      </c>
      <c r="J32" s="64">
        <v>0</v>
      </c>
      <c r="K32" s="64">
        <f t="shared" si="2"/>
        <v>7000</v>
      </c>
    </row>
    <row r="33" spans="1:11" ht="49.5" customHeight="1" x14ac:dyDescent="0.25">
      <c r="A33" s="90" t="s">
        <v>378</v>
      </c>
      <c r="B33" s="88" t="s">
        <v>379</v>
      </c>
      <c r="C33" s="89">
        <v>605300</v>
      </c>
      <c r="D33" s="64">
        <f>D34+D41</f>
        <v>145300</v>
      </c>
      <c r="E33" s="64">
        <f t="shared" si="0"/>
        <v>750600</v>
      </c>
      <c r="F33" s="89">
        <v>605300</v>
      </c>
      <c r="G33" s="64">
        <v>0</v>
      </c>
      <c r="H33" s="64">
        <f t="shared" si="1"/>
        <v>605300</v>
      </c>
      <c r="I33" s="89">
        <v>605300</v>
      </c>
      <c r="J33" s="64">
        <v>0</v>
      </c>
      <c r="K33" s="64">
        <f t="shared" si="2"/>
        <v>605300</v>
      </c>
    </row>
    <row r="34" spans="1:11" ht="126" x14ac:dyDescent="0.25">
      <c r="A34" s="91" t="s">
        <v>380</v>
      </c>
      <c r="B34" s="91" t="s">
        <v>381</v>
      </c>
      <c r="C34" s="93">
        <v>455300</v>
      </c>
      <c r="D34" s="64">
        <f>D37+D39</f>
        <v>115300</v>
      </c>
      <c r="E34" s="64">
        <f t="shared" si="0"/>
        <v>570600</v>
      </c>
      <c r="F34" s="93">
        <v>455300</v>
      </c>
      <c r="G34" s="64">
        <v>0</v>
      </c>
      <c r="H34" s="64">
        <f t="shared" si="1"/>
        <v>455300</v>
      </c>
      <c r="I34" s="93">
        <v>455300</v>
      </c>
      <c r="J34" s="64">
        <v>0</v>
      </c>
      <c r="K34" s="64">
        <f t="shared" si="2"/>
        <v>455300</v>
      </c>
    </row>
    <row r="35" spans="1:11" ht="84" customHeight="1" x14ac:dyDescent="0.25">
      <c r="A35" s="91" t="s">
        <v>382</v>
      </c>
      <c r="B35" s="91" t="s">
        <v>383</v>
      </c>
      <c r="C35" s="93">
        <v>16500</v>
      </c>
      <c r="D35" s="64"/>
      <c r="E35" s="64">
        <f t="shared" si="0"/>
        <v>16500</v>
      </c>
      <c r="F35" s="93">
        <v>16500</v>
      </c>
      <c r="G35" s="64">
        <v>0</v>
      </c>
      <c r="H35" s="64">
        <f t="shared" si="1"/>
        <v>16500</v>
      </c>
      <c r="I35" s="93">
        <v>16500</v>
      </c>
      <c r="J35" s="64">
        <v>0</v>
      </c>
      <c r="K35" s="64">
        <f t="shared" si="2"/>
        <v>16500</v>
      </c>
    </row>
    <row r="36" spans="1:11" ht="103.5" customHeight="1" x14ac:dyDescent="0.25">
      <c r="A36" s="91" t="s">
        <v>384</v>
      </c>
      <c r="B36" s="91" t="s">
        <v>385</v>
      </c>
      <c r="C36" s="93">
        <v>16500</v>
      </c>
      <c r="D36" s="64"/>
      <c r="E36" s="64">
        <f t="shared" si="0"/>
        <v>16500</v>
      </c>
      <c r="F36" s="93">
        <v>16500</v>
      </c>
      <c r="G36" s="64">
        <v>0</v>
      </c>
      <c r="H36" s="64">
        <f t="shared" si="1"/>
        <v>16500</v>
      </c>
      <c r="I36" s="93">
        <v>16500</v>
      </c>
      <c r="J36" s="64">
        <v>0</v>
      </c>
      <c r="K36" s="64">
        <f t="shared" si="2"/>
        <v>16500</v>
      </c>
    </row>
    <row r="37" spans="1:11" ht="102.75" customHeight="1" x14ac:dyDescent="0.25">
      <c r="A37" s="103" t="s">
        <v>386</v>
      </c>
      <c r="B37" s="91" t="s">
        <v>387</v>
      </c>
      <c r="C37" s="102">
        <v>158000</v>
      </c>
      <c r="D37" s="64">
        <v>115300</v>
      </c>
      <c r="E37" s="64">
        <f t="shared" si="0"/>
        <v>273300</v>
      </c>
      <c r="F37" s="102">
        <v>158000</v>
      </c>
      <c r="G37" s="64">
        <v>0</v>
      </c>
      <c r="H37" s="64">
        <f t="shared" si="1"/>
        <v>158000</v>
      </c>
      <c r="I37" s="102">
        <v>158000</v>
      </c>
      <c r="J37" s="64">
        <v>0</v>
      </c>
      <c r="K37" s="64">
        <f t="shared" si="2"/>
        <v>158000</v>
      </c>
    </row>
    <row r="38" spans="1:11" ht="87" customHeight="1" x14ac:dyDescent="0.25">
      <c r="A38" s="103" t="s">
        <v>388</v>
      </c>
      <c r="B38" s="91" t="s">
        <v>389</v>
      </c>
      <c r="C38" s="102">
        <v>158000</v>
      </c>
      <c r="D38" s="64">
        <v>115300</v>
      </c>
      <c r="E38" s="64">
        <f t="shared" si="0"/>
        <v>273300</v>
      </c>
      <c r="F38" s="102">
        <v>158000</v>
      </c>
      <c r="G38" s="64">
        <v>0</v>
      </c>
      <c r="H38" s="64">
        <f t="shared" si="1"/>
        <v>158000</v>
      </c>
      <c r="I38" s="102">
        <v>158000</v>
      </c>
      <c r="J38" s="64">
        <v>0</v>
      </c>
      <c r="K38" s="64">
        <f t="shared" si="2"/>
        <v>158000</v>
      </c>
    </row>
    <row r="39" spans="1:11" ht="57" customHeight="1" x14ac:dyDescent="0.25">
      <c r="A39" s="96" t="s">
        <v>390</v>
      </c>
      <c r="B39" s="97" t="s">
        <v>391</v>
      </c>
      <c r="C39" s="93">
        <v>280800</v>
      </c>
      <c r="D39" s="64"/>
      <c r="E39" s="64">
        <f t="shared" si="0"/>
        <v>280800</v>
      </c>
      <c r="F39" s="93">
        <v>280800</v>
      </c>
      <c r="G39" s="64">
        <v>0</v>
      </c>
      <c r="H39" s="64">
        <f t="shared" si="1"/>
        <v>280800</v>
      </c>
      <c r="I39" s="93">
        <v>280800</v>
      </c>
      <c r="J39" s="64">
        <v>0</v>
      </c>
      <c r="K39" s="64">
        <f t="shared" si="2"/>
        <v>280800</v>
      </c>
    </row>
    <row r="40" spans="1:11" ht="56.25" customHeight="1" x14ac:dyDescent="0.25">
      <c r="A40" s="96" t="s">
        <v>392</v>
      </c>
      <c r="B40" s="97" t="s">
        <v>393</v>
      </c>
      <c r="C40" s="93">
        <v>280800</v>
      </c>
      <c r="D40" s="64"/>
      <c r="E40" s="64">
        <f t="shared" si="0"/>
        <v>280800</v>
      </c>
      <c r="F40" s="93">
        <v>280800</v>
      </c>
      <c r="G40" s="64">
        <v>0</v>
      </c>
      <c r="H40" s="64">
        <f t="shared" si="1"/>
        <v>280800</v>
      </c>
      <c r="I40" s="93">
        <v>280800</v>
      </c>
      <c r="J40" s="64">
        <v>0</v>
      </c>
      <c r="K40" s="64">
        <f t="shared" si="2"/>
        <v>280800</v>
      </c>
    </row>
    <row r="41" spans="1:11" ht="104.25" customHeight="1" x14ac:dyDescent="0.25">
      <c r="A41" s="96" t="s">
        <v>402</v>
      </c>
      <c r="B41" s="97" t="s">
        <v>403</v>
      </c>
      <c r="C41" s="93">
        <v>150000</v>
      </c>
      <c r="D41" s="64">
        <v>30000</v>
      </c>
      <c r="E41" s="64">
        <f t="shared" si="0"/>
        <v>180000</v>
      </c>
      <c r="F41" s="93">
        <v>150000</v>
      </c>
      <c r="G41" s="64">
        <v>0</v>
      </c>
      <c r="H41" s="64">
        <f t="shared" si="1"/>
        <v>150000</v>
      </c>
      <c r="I41" s="93">
        <v>150000</v>
      </c>
      <c r="J41" s="64">
        <v>0</v>
      </c>
      <c r="K41" s="64">
        <f t="shared" si="2"/>
        <v>150000</v>
      </c>
    </row>
    <row r="42" spans="1:11" ht="107.25" customHeight="1" x14ac:dyDescent="0.25">
      <c r="A42" s="96" t="s">
        <v>404</v>
      </c>
      <c r="B42" s="97" t="s">
        <v>403</v>
      </c>
      <c r="C42" s="93">
        <v>150000</v>
      </c>
      <c r="D42" s="64">
        <v>30000</v>
      </c>
      <c r="E42" s="64">
        <f t="shared" si="0"/>
        <v>180000</v>
      </c>
      <c r="F42" s="93">
        <v>150000</v>
      </c>
      <c r="G42" s="64">
        <v>0</v>
      </c>
      <c r="H42" s="64">
        <f t="shared" si="1"/>
        <v>150000</v>
      </c>
      <c r="I42" s="93">
        <v>150000</v>
      </c>
      <c r="J42" s="64">
        <v>0</v>
      </c>
      <c r="K42" s="64">
        <f t="shared" si="2"/>
        <v>150000</v>
      </c>
    </row>
    <row r="43" spans="1:11" ht="108" customHeight="1" x14ac:dyDescent="0.25">
      <c r="A43" s="96" t="s">
        <v>405</v>
      </c>
      <c r="B43" s="97" t="s">
        <v>406</v>
      </c>
      <c r="C43" s="93">
        <v>150000</v>
      </c>
      <c r="D43" s="64">
        <v>30000</v>
      </c>
      <c r="E43" s="64">
        <f t="shared" si="0"/>
        <v>180000</v>
      </c>
      <c r="F43" s="93">
        <v>150000</v>
      </c>
      <c r="G43" s="64">
        <v>0</v>
      </c>
      <c r="H43" s="64">
        <f t="shared" si="1"/>
        <v>150000</v>
      </c>
      <c r="I43" s="93">
        <v>150000</v>
      </c>
      <c r="J43" s="64">
        <v>0</v>
      </c>
      <c r="K43" s="64">
        <f t="shared" si="2"/>
        <v>150000</v>
      </c>
    </row>
    <row r="44" spans="1:11" ht="33.75" hidden="1" customHeight="1" x14ac:dyDescent="0.25">
      <c r="A44" s="88" t="s">
        <v>394</v>
      </c>
      <c r="B44" s="88" t="s">
        <v>395</v>
      </c>
      <c r="C44" s="89">
        <v>0</v>
      </c>
      <c r="D44" s="64"/>
      <c r="E44" s="64">
        <f t="shared" si="0"/>
        <v>0</v>
      </c>
      <c r="F44" s="89"/>
      <c r="G44" s="64">
        <v>0</v>
      </c>
      <c r="H44" s="64">
        <f t="shared" si="1"/>
        <v>0</v>
      </c>
      <c r="I44" s="93"/>
      <c r="J44" s="64">
        <v>0</v>
      </c>
      <c r="K44" s="64">
        <f t="shared" si="2"/>
        <v>0</v>
      </c>
    </row>
    <row r="45" spans="1:11" ht="37.5" hidden="1" customHeight="1" x14ac:dyDescent="0.25">
      <c r="A45" s="91" t="s">
        <v>396</v>
      </c>
      <c r="B45" s="91" t="s">
        <v>397</v>
      </c>
      <c r="C45" s="93">
        <v>0</v>
      </c>
      <c r="D45" s="64"/>
      <c r="E45" s="64">
        <f t="shared" si="0"/>
        <v>0</v>
      </c>
      <c r="F45" s="89"/>
      <c r="G45" s="64">
        <v>0</v>
      </c>
      <c r="H45" s="64">
        <f t="shared" si="1"/>
        <v>0</v>
      </c>
      <c r="I45" s="93"/>
      <c r="J45" s="64">
        <v>0</v>
      </c>
      <c r="K45" s="64">
        <f t="shared" si="2"/>
        <v>0</v>
      </c>
    </row>
    <row r="46" spans="1:11" ht="51" hidden="1" customHeight="1" x14ac:dyDescent="0.25">
      <c r="A46" s="91" t="s">
        <v>398</v>
      </c>
      <c r="B46" s="91" t="s">
        <v>399</v>
      </c>
      <c r="C46" s="93">
        <v>0</v>
      </c>
      <c r="D46" s="64"/>
      <c r="E46" s="64">
        <f t="shared" si="0"/>
        <v>0</v>
      </c>
      <c r="F46" s="93"/>
      <c r="G46" s="64">
        <v>0</v>
      </c>
      <c r="H46" s="64">
        <f t="shared" si="1"/>
        <v>0</v>
      </c>
      <c r="I46" s="93"/>
      <c r="J46" s="64">
        <v>0</v>
      </c>
      <c r="K46" s="64">
        <f t="shared" si="2"/>
        <v>0</v>
      </c>
    </row>
    <row r="47" spans="1:11" ht="63.75" hidden="1" customHeight="1" x14ac:dyDescent="0.25">
      <c r="A47" s="91" t="s">
        <v>400</v>
      </c>
      <c r="B47" s="91" t="s">
        <v>401</v>
      </c>
      <c r="C47" s="93">
        <v>0</v>
      </c>
      <c r="D47" s="64"/>
      <c r="E47" s="64">
        <f t="shared" si="0"/>
        <v>0</v>
      </c>
      <c r="F47" s="89"/>
      <c r="G47" s="64">
        <v>0</v>
      </c>
      <c r="H47" s="64">
        <f t="shared" si="1"/>
        <v>0</v>
      </c>
      <c r="I47" s="93"/>
      <c r="J47" s="64">
        <v>0</v>
      </c>
      <c r="K47" s="64">
        <f t="shared" si="2"/>
        <v>0</v>
      </c>
    </row>
    <row r="48" spans="1:11" s="73" customFormat="1" ht="1.5" hidden="1" customHeight="1" x14ac:dyDescent="0.25">
      <c r="A48" s="104" t="s">
        <v>445</v>
      </c>
      <c r="B48" s="105" t="s">
        <v>446</v>
      </c>
      <c r="C48" s="106"/>
      <c r="D48" s="64"/>
      <c r="E48" s="72">
        <f t="shared" si="0"/>
        <v>0</v>
      </c>
      <c r="F48" s="107">
        <v>0</v>
      </c>
      <c r="G48" s="72">
        <v>0</v>
      </c>
      <c r="H48" s="72">
        <f t="shared" si="1"/>
        <v>0</v>
      </c>
      <c r="I48" s="108">
        <v>180000</v>
      </c>
      <c r="J48" s="72">
        <v>0</v>
      </c>
      <c r="K48" s="72">
        <f t="shared" si="2"/>
        <v>180000</v>
      </c>
    </row>
    <row r="49" spans="1:11" s="73" customFormat="1" ht="50.25" hidden="1" customHeight="1" x14ac:dyDescent="0.25">
      <c r="A49" s="109" t="s">
        <v>447</v>
      </c>
      <c r="B49" s="110" t="s">
        <v>449</v>
      </c>
      <c r="C49" s="106"/>
      <c r="D49" s="64"/>
      <c r="E49" s="72">
        <f t="shared" si="0"/>
        <v>0</v>
      </c>
      <c r="F49" s="107">
        <v>0</v>
      </c>
      <c r="G49" s="72">
        <v>0</v>
      </c>
      <c r="H49" s="72">
        <f t="shared" si="1"/>
        <v>0</v>
      </c>
      <c r="I49" s="108">
        <v>180000</v>
      </c>
      <c r="J49" s="72">
        <v>0</v>
      </c>
      <c r="K49" s="72">
        <f t="shared" si="2"/>
        <v>180000</v>
      </c>
    </row>
    <row r="50" spans="1:11" s="73" customFormat="1" ht="44.25" hidden="1" customHeight="1" x14ac:dyDescent="0.25">
      <c r="A50" s="109" t="s">
        <v>448</v>
      </c>
      <c r="B50" s="110" t="s">
        <v>450</v>
      </c>
      <c r="C50" s="106"/>
      <c r="D50" s="64"/>
      <c r="E50" s="72">
        <f t="shared" si="0"/>
        <v>0</v>
      </c>
      <c r="F50" s="107">
        <v>0</v>
      </c>
      <c r="G50" s="72">
        <v>0</v>
      </c>
      <c r="H50" s="72">
        <f t="shared" si="1"/>
        <v>0</v>
      </c>
      <c r="I50" s="108">
        <v>180000</v>
      </c>
      <c r="J50" s="72">
        <v>0</v>
      </c>
      <c r="K50" s="72">
        <f t="shared" si="2"/>
        <v>180000</v>
      </c>
    </row>
    <row r="51" spans="1:11" ht="24.75" customHeight="1" x14ac:dyDescent="0.25">
      <c r="A51" s="111" t="s">
        <v>319</v>
      </c>
      <c r="B51" s="88" t="s">
        <v>320</v>
      </c>
      <c r="C51" s="89">
        <f>C52</f>
        <v>92636857.069999993</v>
      </c>
      <c r="D51" s="64">
        <f>D52</f>
        <v>2762</v>
      </c>
      <c r="E51" s="64">
        <f>C51+D51</f>
        <v>92639619.069999993</v>
      </c>
      <c r="F51" s="89">
        <v>3290195</v>
      </c>
      <c r="G51" s="64">
        <f>G52</f>
        <v>88793350.200000003</v>
      </c>
      <c r="H51" s="64">
        <f t="shared" si="1"/>
        <v>92083545.200000003</v>
      </c>
      <c r="I51" s="89">
        <v>6388642.5599999996</v>
      </c>
      <c r="J51" s="64"/>
      <c r="K51" s="64">
        <f t="shared" si="2"/>
        <v>6388642.5599999996</v>
      </c>
    </row>
    <row r="52" spans="1:11" ht="45" customHeight="1" x14ac:dyDescent="0.25">
      <c r="A52" s="111" t="s">
        <v>327</v>
      </c>
      <c r="B52" s="88" t="s">
        <v>328</v>
      </c>
      <c r="C52" s="89">
        <v>92636857.069999993</v>
      </c>
      <c r="D52" s="64">
        <f>D67</f>
        <v>2762</v>
      </c>
      <c r="E52" s="64">
        <f>C52+D52</f>
        <v>92639619.069999993</v>
      </c>
      <c r="F52" s="89">
        <v>3290195</v>
      </c>
      <c r="G52" s="64">
        <f>G58</f>
        <v>88793350.200000003</v>
      </c>
      <c r="H52" s="64">
        <f t="shared" si="1"/>
        <v>92083545.200000003</v>
      </c>
      <c r="I52" s="89">
        <v>6388642.5599999996</v>
      </c>
      <c r="J52" s="64"/>
      <c r="K52" s="64">
        <f t="shared" si="2"/>
        <v>6388642.5599999996</v>
      </c>
    </row>
    <row r="53" spans="1:11" ht="43.5" customHeight="1" x14ac:dyDescent="0.25">
      <c r="A53" s="111" t="s">
        <v>408</v>
      </c>
      <c r="B53" s="88" t="s">
        <v>407</v>
      </c>
      <c r="C53" s="101">
        <v>859800</v>
      </c>
      <c r="D53" s="64"/>
      <c r="E53" s="64">
        <f>C53+D53</f>
        <v>859800</v>
      </c>
      <c r="F53" s="101">
        <v>845100</v>
      </c>
      <c r="G53" s="64"/>
      <c r="H53" s="64">
        <f t="shared" si="1"/>
        <v>845100</v>
      </c>
      <c r="I53" s="101">
        <v>903100</v>
      </c>
      <c r="J53" s="64"/>
      <c r="K53" s="64">
        <f t="shared" si="2"/>
        <v>903100</v>
      </c>
    </row>
    <row r="54" spans="1:11" ht="31.5" hidden="1" customHeight="1" x14ac:dyDescent="0.25">
      <c r="A54" s="112" t="s">
        <v>454</v>
      </c>
      <c r="B54" s="91" t="s">
        <v>410</v>
      </c>
      <c r="C54" s="102"/>
      <c r="D54" s="64"/>
      <c r="E54" s="64">
        <f t="shared" si="0"/>
        <v>0</v>
      </c>
      <c r="F54" s="101">
        <v>845100</v>
      </c>
      <c r="G54" s="64"/>
      <c r="H54" s="64">
        <f t="shared" si="1"/>
        <v>845100</v>
      </c>
      <c r="I54" s="101">
        <v>0</v>
      </c>
      <c r="J54" s="64"/>
      <c r="K54" s="64">
        <f t="shared" si="2"/>
        <v>0</v>
      </c>
    </row>
    <row r="55" spans="1:11" ht="57" hidden="1" customHeight="1" x14ac:dyDescent="0.25">
      <c r="A55" s="112" t="s">
        <v>463</v>
      </c>
      <c r="B55" s="91" t="s">
        <v>412</v>
      </c>
      <c r="C55" s="102"/>
      <c r="D55" s="64"/>
      <c r="E55" s="64">
        <f t="shared" si="0"/>
        <v>0</v>
      </c>
      <c r="F55" s="101">
        <v>845100</v>
      </c>
      <c r="G55" s="64"/>
      <c r="H55" s="64">
        <f t="shared" si="1"/>
        <v>845100</v>
      </c>
      <c r="I55" s="101">
        <v>0</v>
      </c>
      <c r="J55" s="64"/>
      <c r="K55" s="64">
        <f t="shared" si="2"/>
        <v>0</v>
      </c>
    </row>
    <row r="56" spans="1:11" ht="29.25" customHeight="1" x14ac:dyDescent="0.25">
      <c r="A56" s="112" t="s">
        <v>409</v>
      </c>
      <c r="B56" s="91" t="s">
        <v>410</v>
      </c>
      <c r="C56" s="99">
        <v>859800</v>
      </c>
      <c r="D56" s="64"/>
      <c r="E56" s="64">
        <f t="shared" si="0"/>
        <v>859800</v>
      </c>
      <c r="F56" s="101">
        <v>845100</v>
      </c>
      <c r="G56" s="64"/>
      <c r="H56" s="64">
        <f t="shared" si="1"/>
        <v>845100</v>
      </c>
      <c r="I56" s="101">
        <v>903100</v>
      </c>
      <c r="J56" s="64"/>
      <c r="K56" s="64">
        <f t="shared" si="2"/>
        <v>903100</v>
      </c>
    </row>
    <row r="57" spans="1:11" ht="50.25" customHeight="1" x14ac:dyDescent="0.25">
      <c r="A57" s="112" t="s">
        <v>411</v>
      </c>
      <c r="B57" s="91" t="s">
        <v>412</v>
      </c>
      <c r="C57" s="99">
        <v>859800</v>
      </c>
      <c r="D57" s="64"/>
      <c r="E57" s="64">
        <f t="shared" si="0"/>
        <v>859800</v>
      </c>
      <c r="F57" s="101">
        <v>845100</v>
      </c>
      <c r="G57" s="64"/>
      <c r="H57" s="64">
        <f t="shared" si="1"/>
        <v>845100</v>
      </c>
      <c r="I57" s="101">
        <v>903100</v>
      </c>
      <c r="J57" s="64"/>
      <c r="K57" s="64">
        <f t="shared" si="2"/>
        <v>903100</v>
      </c>
    </row>
    <row r="58" spans="1:11" ht="40.5" customHeight="1" x14ac:dyDescent="0.25">
      <c r="A58" s="111" t="s">
        <v>323</v>
      </c>
      <c r="B58" s="88" t="s">
        <v>324</v>
      </c>
      <c r="C58" s="101">
        <v>90609663.25</v>
      </c>
      <c r="D58" s="64">
        <f>D59</f>
        <v>0</v>
      </c>
      <c r="E58" s="64">
        <f t="shared" si="0"/>
        <v>90609663.25</v>
      </c>
      <c r="F58" s="101">
        <v>2000000</v>
      </c>
      <c r="G58" s="64">
        <f>G59</f>
        <v>88793350.200000003</v>
      </c>
      <c r="H58" s="64">
        <f t="shared" si="1"/>
        <v>90793350.200000003</v>
      </c>
      <c r="I58" s="101">
        <v>5024836.5599999996</v>
      </c>
      <c r="J58" s="64">
        <v>0</v>
      </c>
      <c r="K58" s="64">
        <f t="shared" si="2"/>
        <v>5024836.5599999996</v>
      </c>
    </row>
    <row r="59" spans="1:11" ht="116.25" customHeight="1" x14ac:dyDescent="0.25">
      <c r="A59" s="113" t="s">
        <v>467</v>
      </c>
      <c r="B59" s="114" t="s">
        <v>469</v>
      </c>
      <c r="C59" s="101">
        <v>88540490.609999999</v>
      </c>
      <c r="D59" s="115">
        <f>D60</f>
        <v>0</v>
      </c>
      <c r="E59" s="64">
        <f t="shared" si="0"/>
        <v>88540490.609999999</v>
      </c>
      <c r="F59" s="101">
        <v>0</v>
      </c>
      <c r="G59" s="64">
        <f>G60</f>
        <v>88793350.200000003</v>
      </c>
      <c r="H59" s="64">
        <f t="shared" si="1"/>
        <v>88793350.200000003</v>
      </c>
      <c r="I59" s="101">
        <v>0</v>
      </c>
      <c r="J59" s="64"/>
      <c r="K59" s="64">
        <f t="shared" si="2"/>
        <v>0</v>
      </c>
    </row>
    <row r="60" spans="1:11" ht="120" customHeight="1" x14ac:dyDescent="0.25">
      <c r="A60" s="113" t="s">
        <v>468</v>
      </c>
      <c r="B60" s="114" t="s">
        <v>470</v>
      </c>
      <c r="C60" s="101">
        <v>88540490.609999999</v>
      </c>
      <c r="D60" s="115">
        <v>0</v>
      </c>
      <c r="E60" s="64">
        <f t="shared" si="0"/>
        <v>88540490.609999999</v>
      </c>
      <c r="F60" s="101">
        <v>0</v>
      </c>
      <c r="G60" s="64">
        <v>88793350.200000003</v>
      </c>
      <c r="H60" s="64">
        <f t="shared" si="1"/>
        <v>88793350.200000003</v>
      </c>
      <c r="I60" s="101">
        <v>0</v>
      </c>
      <c r="J60" s="64"/>
      <c r="K60" s="64">
        <f t="shared" si="2"/>
        <v>0</v>
      </c>
    </row>
    <row r="61" spans="1:11" ht="53.25" customHeight="1" x14ac:dyDescent="0.25">
      <c r="A61" s="116" t="s">
        <v>459</v>
      </c>
      <c r="B61" s="117" t="s">
        <v>460</v>
      </c>
      <c r="C61" s="101">
        <v>0</v>
      </c>
      <c r="D61" s="64"/>
      <c r="E61" s="64">
        <v>0</v>
      </c>
      <c r="F61" s="101">
        <v>0</v>
      </c>
      <c r="G61" s="64"/>
      <c r="H61" s="64">
        <f t="shared" si="1"/>
        <v>0</v>
      </c>
      <c r="I61" s="101">
        <v>3024836.56</v>
      </c>
      <c r="J61" s="64"/>
      <c r="K61" s="64">
        <f t="shared" si="2"/>
        <v>3024836.56</v>
      </c>
    </row>
    <row r="62" spans="1:11" ht="56.25" customHeight="1" x14ac:dyDescent="0.25">
      <c r="A62" s="116" t="s">
        <v>461</v>
      </c>
      <c r="B62" s="117" t="s">
        <v>462</v>
      </c>
      <c r="C62" s="101">
        <v>0</v>
      </c>
      <c r="D62" s="64"/>
      <c r="E62" s="64">
        <v>0</v>
      </c>
      <c r="F62" s="101">
        <v>0</v>
      </c>
      <c r="G62" s="64"/>
      <c r="H62" s="64">
        <f t="shared" si="1"/>
        <v>0</v>
      </c>
      <c r="I62" s="101">
        <v>3024836.56</v>
      </c>
      <c r="J62" s="64"/>
      <c r="K62" s="64">
        <f t="shared" si="2"/>
        <v>3024836.56</v>
      </c>
    </row>
    <row r="63" spans="1:11" ht="39" customHeight="1" x14ac:dyDescent="0.25">
      <c r="A63" s="112" t="s">
        <v>413</v>
      </c>
      <c r="B63" s="91" t="s">
        <v>414</v>
      </c>
      <c r="C63" s="102">
        <v>2069172.6429999999</v>
      </c>
      <c r="D63" s="64"/>
      <c r="E63" s="64">
        <f t="shared" si="0"/>
        <v>2069172.6429999999</v>
      </c>
      <c r="F63" s="101">
        <v>2000000</v>
      </c>
      <c r="G63" s="64">
        <v>0</v>
      </c>
      <c r="H63" s="64">
        <f t="shared" si="1"/>
        <v>2000000</v>
      </c>
      <c r="I63" s="101">
        <v>2000000</v>
      </c>
      <c r="J63" s="64">
        <v>0</v>
      </c>
      <c r="K63" s="64">
        <f t="shared" si="2"/>
        <v>2000000</v>
      </c>
    </row>
    <row r="64" spans="1:11" ht="53.25" customHeight="1" x14ac:dyDescent="0.25">
      <c r="A64" s="112" t="s">
        <v>415</v>
      </c>
      <c r="B64" s="91" t="s">
        <v>416</v>
      </c>
      <c r="C64" s="102">
        <v>2069172.6429999999</v>
      </c>
      <c r="D64" s="64"/>
      <c r="E64" s="64">
        <f t="shared" si="0"/>
        <v>2069172.6429999999</v>
      </c>
      <c r="F64" s="101">
        <v>2000000</v>
      </c>
      <c r="G64" s="64">
        <v>0</v>
      </c>
      <c r="H64" s="64">
        <f t="shared" si="1"/>
        <v>2000000</v>
      </c>
      <c r="I64" s="101">
        <v>2000000</v>
      </c>
      <c r="J64" s="64">
        <v>0</v>
      </c>
      <c r="K64" s="64">
        <f t="shared" si="2"/>
        <v>2000000</v>
      </c>
    </row>
    <row r="65" spans="1:11" ht="42.75" hidden="1" customHeight="1" x14ac:dyDescent="0.25">
      <c r="A65" s="112" t="s">
        <v>443</v>
      </c>
      <c r="B65" s="112" t="s">
        <v>441</v>
      </c>
      <c r="C65" s="99"/>
      <c r="D65" s="64"/>
      <c r="E65" s="64">
        <f t="shared" si="0"/>
        <v>0</v>
      </c>
      <c r="F65" s="102">
        <v>0</v>
      </c>
      <c r="G65" s="64">
        <v>0</v>
      </c>
      <c r="H65" s="64">
        <f t="shared" si="1"/>
        <v>0</v>
      </c>
      <c r="I65" s="118">
        <v>0</v>
      </c>
      <c r="J65" s="64">
        <v>0</v>
      </c>
      <c r="K65" s="64">
        <f t="shared" si="2"/>
        <v>0</v>
      </c>
    </row>
    <row r="66" spans="1:11" ht="42.75" hidden="1" customHeight="1" x14ac:dyDescent="0.25">
      <c r="A66" s="112" t="s">
        <v>444</v>
      </c>
      <c r="B66" s="112" t="s">
        <v>442</v>
      </c>
      <c r="C66" s="99"/>
      <c r="D66" s="64"/>
      <c r="E66" s="64">
        <f t="shared" si="0"/>
        <v>0</v>
      </c>
      <c r="F66" s="102">
        <v>0</v>
      </c>
      <c r="G66" s="64">
        <v>0</v>
      </c>
      <c r="H66" s="64">
        <f t="shared" si="1"/>
        <v>0</v>
      </c>
      <c r="I66" s="118">
        <v>0</v>
      </c>
      <c r="J66" s="64">
        <v>0</v>
      </c>
      <c r="K66" s="64">
        <f t="shared" si="2"/>
        <v>0</v>
      </c>
    </row>
    <row r="67" spans="1:11" ht="36" customHeight="1" x14ac:dyDescent="0.25">
      <c r="A67" s="111" t="s">
        <v>417</v>
      </c>
      <c r="B67" s="88" t="s">
        <v>418</v>
      </c>
      <c r="C67" s="101">
        <f>C68+C70</f>
        <v>407815</v>
      </c>
      <c r="D67" s="64">
        <f>D68</f>
        <v>2762</v>
      </c>
      <c r="E67" s="64">
        <f t="shared" si="0"/>
        <v>410577</v>
      </c>
      <c r="F67" s="101">
        <v>445095</v>
      </c>
      <c r="G67" s="64">
        <v>0</v>
      </c>
      <c r="H67" s="64">
        <f t="shared" si="1"/>
        <v>445095</v>
      </c>
      <c r="I67" s="101">
        <v>460706</v>
      </c>
      <c r="J67" s="64">
        <v>0</v>
      </c>
      <c r="K67" s="64">
        <f t="shared" si="2"/>
        <v>460706</v>
      </c>
    </row>
    <row r="68" spans="1:11" ht="57" customHeight="1" x14ac:dyDescent="0.25">
      <c r="A68" s="112" t="s">
        <v>419</v>
      </c>
      <c r="B68" s="91" t="s">
        <v>430</v>
      </c>
      <c r="C68" s="102">
        <v>407615</v>
      </c>
      <c r="D68" s="64">
        <v>2762</v>
      </c>
      <c r="E68" s="64">
        <f t="shared" si="0"/>
        <v>410377</v>
      </c>
      <c r="F68" s="102">
        <v>444895</v>
      </c>
      <c r="G68" s="64">
        <v>0</v>
      </c>
      <c r="H68" s="64">
        <f t="shared" si="1"/>
        <v>444895</v>
      </c>
      <c r="I68" s="101">
        <v>460506</v>
      </c>
      <c r="J68" s="64">
        <v>0</v>
      </c>
      <c r="K68" s="64">
        <f t="shared" si="2"/>
        <v>460506</v>
      </c>
    </row>
    <row r="69" spans="1:11" ht="70.5" customHeight="1" x14ac:dyDescent="0.25">
      <c r="A69" s="112" t="s">
        <v>420</v>
      </c>
      <c r="B69" s="91" t="s">
        <v>431</v>
      </c>
      <c r="C69" s="102">
        <v>407615</v>
      </c>
      <c r="D69" s="64">
        <v>2762</v>
      </c>
      <c r="E69" s="64">
        <f t="shared" si="0"/>
        <v>410377</v>
      </c>
      <c r="F69" s="102">
        <v>444895</v>
      </c>
      <c r="G69" s="64">
        <v>0</v>
      </c>
      <c r="H69" s="64">
        <f t="shared" si="1"/>
        <v>444895</v>
      </c>
      <c r="I69" s="101">
        <v>460506</v>
      </c>
      <c r="J69" s="64">
        <v>0</v>
      </c>
      <c r="K69" s="64">
        <f t="shared" si="2"/>
        <v>460506</v>
      </c>
    </row>
    <row r="70" spans="1:11" ht="51.75" customHeight="1" x14ac:dyDescent="0.25">
      <c r="A70" s="119" t="s">
        <v>421</v>
      </c>
      <c r="B70" s="91" t="s">
        <v>422</v>
      </c>
      <c r="C70" s="102">
        <v>200</v>
      </c>
      <c r="D70" s="64"/>
      <c r="E70" s="64">
        <f t="shared" si="0"/>
        <v>200</v>
      </c>
      <c r="F70" s="102">
        <v>200</v>
      </c>
      <c r="G70" s="64">
        <v>0</v>
      </c>
      <c r="H70" s="64">
        <f t="shared" si="1"/>
        <v>200</v>
      </c>
      <c r="I70" s="102">
        <v>200</v>
      </c>
      <c r="J70" s="64">
        <v>0</v>
      </c>
      <c r="K70" s="64">
        <f t="shared" si="2"/>
        <v>200</v>
      </c>
    </row>
    <row r="71" spans="1:11" ht="50.25" customHeight="1" x14ac:dyDescent="0.25">
      <c r="A71" s="119" t="s">
        <v>423</v>
      </c>
      <c r="B71" s="91" t="s">
        <v>424</v>
      </c>
      <c r="C71" s="102">
        <v>200</v>
      </c>
      <c r="D71" s="64"/>
      <c r="E71" s="64">
        <f t="shared" si="0"/>
        <v>200</v>
      </c>
      <c r="F71" s="102">
        <v>200</v>
      </c>
      <c r="G71" s="64">
        <v>0</v>
      </c>
      <c r="H71" s="64">
        <f t="shared" si="1"/>
        <v>200</v>
      </c>
      <c r="I71" s="102">
        <v>200</v>
      </c>
      <c r="J71" s="64">
        <v>0</v>
      </c>
      <c r="K71" s="64">
        <f t="shared" si="2"/>
        <v>200</v>
      </c>
    </row>
    <row r="72" spans="1:11" s="63" customFormat="1" ht="17.25" customHeight="1" x14ac:dyDescent="0.25">
      <c r="A72" s="120" t="s">
        <v>432</v>
      </c>
      <c r="B72" s="121" t="s">
        <v>435</v>
      </c>
      <c r="C72" s="101">
        <v>759587.82</v>
      </c>
      <c r="D72" s="64">
        <v>0</v>
      </c>
      <c r="E72" s="64">
        <f t="shared" si="0"/>
        <v>759587.82</v>
      </c>
      <c r="F72" s="101">
        <v>0</v>
      </c>
      <c r="G72" s="64">
        <v>0</v>
      </c>
      <c r="H72" s="64">
        <f t="shared" si="1"/>
        <v>0</v>
      </c>
      <c r="I72" s="101">
        <v>0</v>
      </c>
      <c r="J72" s="64">
        <v>0</v>
      </c>
      <c r="K72" s="64">
        <f t="shared" si="2"/>
        <v>0</v>
      </c>
    </row>
    <row r="73" spans="1:11" ht="36.75" customHeight="1" x14ac:dyDescent="0.25">
      <c r="A73" s="113" t="s">
        <v>433</v>
      </c>
      <c r="B73" s="114" t="s">
        <v>436</v>
      </c>
      <c r="C73" s="101">
        <v>759587.82</v>
      </c>
      <c r="D73" s="64">
        <v>0</v>
      </c>
      <c r="E73" s="64">
        <f t="shared" si="0"/>
        <v>759587.82</v>
      </c>
      <c r="F73" s="102">
        <v>0</v>
      </c>
      <c r="G73" s="64">
        <v>0</v>
      </c>
      <c r="H73" s="64">
        <f t="shared" si="1"/>
        <v>0</v>
      </c>
      <c r="I73" s="102">
        <v>0</v>
      </c>
      <c r="J73" s="64">
        <v>0</v>
      </c>
      <c r="K73" s="64">
        <f t="shared" si="2"/>
        <v>0</v>
      </c>
    </row>
    <row r="74" spans="1:11" ht="40.5" customHeight="1" x14ac:dyDescent="0.25">
      <c r="A74" s="113" t="s">
        <v>434</v>
      </c>
      <c r="B74" s="114" t="s">
        <v>437</v>
      </c>
      <c r="C74" s="101">
        <v>759587.82</v>
      </c>
      <c r="D74" s="64">
        <v>0</v>
      </c>
      <c r="E74" s="64">
        <f t="shared" si="0"/>
        <v>759587.82</v>
      </c>
      <c r="F74" s="102">
        <v>0</v>
      </c>
      <c r="G74" s="64">
        <v>0</v>
      </c>
      <c r="H74" s="64">
        <f t="shared" si="1"/>
        <v>0</v>
      </c>
      <c r="I74" s="102">
        <v>0</v>
      </c>
      <c r="J74" s="64">
        <v>0</v>
      </c>
      <c r="K74" s="64">
        <f t="shared" si="2"/>
        <v>0</v>
      </c>
    </row>
    <row r="75" spans="1:11" ht="21.75" hidden="1" customHeight="1" x14ac:dyDescent="0.25">
      <c r="A75" s="70" t="s">
        <v>425</v>
      </c>
      <c r="B75" s="71" t="s">
        <v>329</v>
      </c>
      <c r="C75" s="79">
        <v>0</v>
      </c>
      <c r="D75" s="64"/>
      <c r="E75" s="72">
        <f t="shared" si="0"/>
        <v>0</v>
      </c>
      <c r="F75" s="77">
        <v>0</v>
      </c>
      <c r="G75" s="64">
        <v>0</v>
      </c>
      <c r="H75" s="64">
        <f t="shared" si="1"/>
        <v>0</v>
      </c>
      <c r="I75" s="78">
        <v>0</v>
      </c>
      <c r="J75" s="64">
        <v>0</v>
      </c>
      <c r="K75" s="64">
        <f t="shared" si="2"/>
        <v>0</v>
      </c>
    </row>
    <row r="76" spans="1:11" ht="38.25" hidden="1" customHeight="1" x14ac:dyDescent="0.25">
      <c r="A76" s="74" t="s">
        <v>426</v>
      </c>
      <c r="B76" s="75" t="s">
        <v>330</v>
      </c>
      <c r="C76" s="79">
        <v>0</v>
      </c>
      <c r="D76" s="64"/>
      <c r="E76" s="72">
        <f t="shared" si="0"/>
        <v>0</v>
      </c>
      <c r="F76" s="77">
        <v>0</v>
      </c>
      <c r="G76" s="64">
        <v>0</v>
      </c>
      <c r="H76" s="64">
        <f t="shared" si="1"/>
        <v>0</v>
      </c>
      <c r="I76" s="78">
        <v>0</v>
      </c>
      <c r="J76" s="64">
        <v>0</v>
      </c>
      <c r="K76" s="64">
        <f t="shared" si="2"/>
        <v>0</v>
      </c>
    </row>
    <row r="77" spans="1:11" ht="34.5" hidden="1" customHeight="1" x14ac:dyDescent="0.25">
      <c r="A77" s="74" t="s">
        <v>427</v>
      </c>
      <c r="B77" s="75" t="s">
        <v>330</v>
      </c>
      <c r="C77" s="79">
        <v>0</v>
      </c>
      <c r="D77" s="64"/>
      <c r="E77" s="72">
        <f t="shared" si="0"/>
        <v>0</v>
      </c>
      <c r="F77" s="77">
        <v>0</v>
      </c>
      <c r="G77" s="64">
        <v>0</v>
      </c>
      <c r="H77" s="64">
        <f t="shared" si="1"/>
        <v>0</v>
      </c>
      <c r="I77" s="78">
        <v>0</v>
      </c>
      <c r="J77" s="64">
        <v>0</v>
      </c>
      <c r="K77" s="64">
        <f t="shared" si="2"/>
        <v>0</v>
      </c>
    </row>
    <row r="78" spans="1:11" ht="15.75" x14ac:dyDescent="0.25">
      <c r="A78" s="68" t="s">
        <v>428</v>
      </c>
      <c r="B78" s="69"/>
      <c r="C78" s="80">
        <f>C5+C51</f>
        <v>102749757.06999999</v>
      </c>
      <c r="D78" s="64">
        <f>D51+D5</f>
        <v>2762</v>
      </c>
      <c r="E78" s="72">
        <f t="shared" si="0"/>
        <v>102752519.06999999</v>
      </c>
      <c r="F78" s="77">
        <f>F5+F51</f>
        <v>12966095</v>
      </c>
      <c r="G78" s="64">
        <f>G51</f>
        <v>88793350.200000003</v>
      </c>
      <c r="H78" s="64">
        <f t="shared" ref="H78" si="3">F78+G78</f>
        <v>101759445.2</v>
      </c>
      <c r="I78" s="85">
        <f>I5+I51</f>
        <v>16894442.559999999</v>
      </c>
      <c r="J78" s="64">
        <f>J51</f>
        <v>0</v>
      </c>
      <c r="K78" s="64">
        <f t="shared" ref="K78" si="4">I78+J78</f>
        <v>16894442.559999999</v>
      </c>
    </row>
    <row r="79" spans="1:11" ht="16.5" x14ac:dyDescent="0.25">
      <c r="F79" s="82"/>
      <c r="H79" s="67"/>
    </row>
    <row r="80" spans="1:11" ht="16.5" x14ac:dyDescent="0.25">
      <c r="F80" s="83"/>
      <c r="H80" s="67"/>
    </row>
    <row r="81" spans="2:9" ht="16.5" x14ac:dyDescent="0.25">
      <c r="F81" s="82"/>
      <c r="H81" s="67"/>
    </row>
    <row r="83" spans="2:9" ht="16.5" x14ac:dyDescent="0.25">
      <c r="I83" s="83"/>
    </row>
    <row r="84" spans="2:9" ht="16.5" x14ac:dyDescent="0.25">
      <c r="I84" s="82"/>
    </row>
    <row r="85" spans="2:9" ht="16.5" x14ac:dyDescent="0.25">
      <c r="B85" s="58" t="s">
        <v>429</v>
      </c>
      <c r="F85" s="82"/>
      <c r="I85" s="82"/>
    </row>
  </sheetData>
  <autoFilter ref="A4:K16"/>
  <sortState ref="A267:L278">
    <sortCondition ref="A267:A278"/>
  </sortState>
  <mergeCells count="3"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36" fitToHeight="0" orientation="portrait" horizontalDpi="300" verticalDpi="300" r:id="rId1"/>
  <headerFooter>
    <oddHeader>&amp;C&amp;P</oddHeader>
  </headerFooter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7" customWidth="1"/>
  </cols>
  <sheetData>
    <row r="1" spans="1:9" ht="61.5" customHeight="1" x14ac:dyDescent="0.25">
      <c r="A1" s="130" t="s">
        <v>313</v>
      </c>
      <c r="B1" s="130"/>
      <c r="C1" s="130"/>
      <c r="D1" s="130"/>
      <c r="E1" s="130"/>
      <c r="F1" s="130"/>
      <c r="G1" s="130"/>
      <c r="H1" s="130"/>
      <c r="I1" s="130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9" t="s">
        <v>279</v>
      </c>
      <c r="B3" s="129"/>
      <c r="C3" s="129"/>
      <c r="D3" s="129"/>
      <c r="E3" s="129"/>
      <c r="F3" s="129"/>
      <c r="G3" s="129"/>
      <c r="H3" s="129"/>
      <c r="I3" s="129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9" t="s">
        <v>280</v>
      </c>
      <c r="B6" s="129"/>
      <c r="C6" s="129"/>
      <c r="D6" s="129"/>
      <c r="E6" s="129"/>
      <c r="F6" s="129"/>
      <c r="G6" s="129"/>
      <c r="H6" s="129"/>
      <c r="I6" s="129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9" t="s">
        <v>281</v>
      </c>
      <c r="B8" s="129"/>
      <c r="C8" s="129"/>
      <c r="D8" s="129"/>
      <c r="E8" s="129"/>
      <c r="F8" s="129"/>
      <c r="G8" s="129"/>
      <c r="H8" s="129"/>
      <c r="I8" s="129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9" t="s">
        <v>282</v>
      </c>
      <c r="B11" s="129"/>
      <c r="C11" s="129"/>
      <c r="D11" s="129"/>
      <c r="E11" s="129"/>
      <c r="F11" s="129"/>
      <c r="G11" s="129"/>
      <c r="H11" s="129"/>
      <c r="I11" s="129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9" t="s">
        <v>283</v>
      </c>
      <c r="B24" s="129"/>
      <c r="C24" s="129"/>
      <c r="D24" s="129"/>
      <c r="E24" s="129"/>
      <c r="F24" s="129"/>
      <c r="G24" s="129"/>
      <c r="H24" s="129"/>
      <c r="I24" s="129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9" t="s">
        <v>284</v>
      </c>
      <c r="B29" s="129"/>
      <c r="C29" s="129"/>
      <c r="D29" s="129"/>
      <c r="E29" s="129"/>
      <c r="F29" s="129"/>
      <c r="G29" s="129"/>
      <c r="H29" s="129"/>
      <c r="I29" s="129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9" t="s">
        <v>285</v>
      </c>
      <c r="B37" s="129"/>
      <c r="C37" s="129"/>
      <c r="D37" s="129"/>
      <c r="E37" s="129"/>
      <c r="F37" s="129"/>
      <c r="G37" s="129"/>
      <c r="H37" s="129"/>
      <c r="I37" s="129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6" t="s">
        <v>300</v>
      </c>
    </row>
    <row r="46" spans="1:9" ht="24" hidden="1" customHeight="1" x14ac:dyDescent="0.25">
      <c r="A46" s="129" t="s">
        <v>286</v>
      </c>
      <c r="B46" s="129"/>
      <c r="C46" s="129"/>
      <c r="D46" s="129"/>
      <c r="E46" s="129"/>
      <c r="F46" s="129"/>
      <c r="G46" s="129"/>
      <c r="H46" s="129"/>
      <c r="I46" s="129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6" t="s">
        <v>300</v>
      </c>
    </row>
    <row r="49" spans="1:9" ht="24" hidden="1" customHeight="1" x14ac:dyDescent="0.25">
      <c r="A49" s="129" t="s">
        <v>287</v>
      </c>
      <c r="B49" s="129"/>
      <c r="C49" s="129"/>
      <c r="D49" s="129"/>
      <c r="E49" s="129"/>
      <c r="F49" s="129"/>
      <c r="G49" s="129"/>
      <c r="H49" s="129"/>
      <c r="I49" s="129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9" t="s">
        <v>288</v>
      </c>
      <c r="B56" s="129"/>
      <c r="C56" s="129"/>
      <c r="D56" s="129"/>
      <c r="E56" s="129"/>
      <c r="F56" s="129"/>
      <c r="G56" s="129"/>
      <c r="H56" s="129"/>
      <c r="I56" s="129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9" t="s">
        <v>289</v>
      </c>
      <c r="B62" s="129"/>
      <c r="C62" s="129"/>
      <c r="D62" s="129"/>
      <c r="E62" s="129"/>
      <c r="F62" s="129"/>
      <c r="G62" s="129"/>
      <c r="H62" s="129"/>
      <c r="I62" s="129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9" t="s">
        <v>290</v>
      </c>
      <c r="B65" s="129"/>
      <c r="C65" s="129"/>
      <c r="D65" s="129"/>
      <c r="E65" s="129"/>
      <c r="F65" s="129"/>
      <c r="G65" s="129"/>
      <c r="H65" s="129"/>
      <c r="I65" s="129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6" customFormat="1" ht="26.25" hidden="1" customHeight="1" x14ac:dyDescent="0.25">
      <c r="A68" s="127" t="s">
        <v>314</v>
      </c>
      <c r="B68" s="127"/>
      <c r="C68" s="127"/>
      <c r="D68" s="53">
        <f>SUM(D4:D67)</f>
        <v>8140893901.4700003</v>
      </c>
      <c r="E68" s="53">
        <f>SUM(E4:E67)</f>
        <v>958985284.16869545</v>
      </c>
      <c r="F68" s="53">
        <f>SUM(F4:F67)</f>
        <v>355600027.06</v>
      </c>
      <c r="G68" s="57">
        <f>E68/(E68+D68)</f>
        <v>0.10538439737553362</v>
      </c>
      <c r="H68" s="54"/>
      <c r="I68" s="55"/>
    </row>
    <row r="69" spans="1:9" s="56" customFormat="1" ht="26.25" hidden="1" customHeight="1" x14ac:dyDescent="0.25">
      <c r="A69" s="128" t="s">
        <v>315</v>
      </c>
      <c r="B69" s="128"/>
      <c r="C69" s="128"/>
      <c r="D69" s="53">
        <f>SUM(D4:D67)-D19-D20-D21-D22-D23-D36-D45-D48-D64</f>
        <v>6579473109.1000004</v>
      </c>
      <c r="E69" s="53">
        <f>SUM(E4:E67)-E19-E20-E21-E22-E23-E36-E45-E48-E64</f>
        <v>677952696.9686954</v>
      </c>
      <c r="F69" s="53">
        <f>SUM(F4:F67)-F19-F20-F21-F22-F23-F36-F45-F48-F64</f>
        <v>350828024.94999999</v>
      </c>
      <c r="G69" s="57">
        <f>E69/(E69+D69)</f>
        <v>9.3415036554943209E-2</v>
      </c>
      <c r="H69" s="54"/>
      <c r="I69" s="55"/>
    </row>
    <row r="70" spans="1:9" s="50" customFormat="1" ht="23.25" hidden="1" customHeight="1" x14ac:dyDescent="0.25">
      <c r="B70" s="51" t="s">
        <v>304</v>
      </c>
      <c r="I70" s="49"/>
    </row>
    <row r="71" spans="1:9" ht="23.25" hidden="1" customHeight="1" x14ac:dyDescent="0.25">
      <c r="B71" s="51" t="s">
        <v>310</v>
      </c>
    </row>
    <row r="72" spans="1:9" ht="23.25" hidden="1" customHeight="1" x14ac:dyDescent="0.25">
      <c r="B72" s="52" t="s">
        <v>305</v>
      </c>
    </row>
    <row r="73" spans="1:9" ht="23.25" hidden="1" customHeight="1" x14ac:dyDescent="0.25">
      <c r="B73" s="52" t="s">
        <v>306</v>
      </c>
    </row>
    <row r="74" spans="1:9" ht="23.25" hidden="1" customHeight="1" x14ac:dyDescent="0.25">
      <c r="B74" s="51" t="s">
        <v>311</v>
      </c>
    </row>
    <row r="75" spans="1:9" ht="23.25" hidden="1" customHeight="1" x14ac:dyDescent="0.25">
      <c r="B75" s="52" t="s">
        <v>312</v>
      </c>
    </row>
    <row r="76" spans="1:9" ht="18.75" x14ac:dyDescent="0.3">
      <c r="B76" s="48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Finansist</cp:lastModifiedBy>
  <cp:lastPrinted>2025-11-24T12:42:09Z</cp:lastPrinted>
  <dcterms:created xsi:type="dcterms:W3CDTF">2018-12-25T15:55:39Z</dcterms:created>
  <dcterms:modified xsi:type="dcterms:W3CDTF">2025-11-24T12:52:56Z</dcterms:modified>
</cp:coreProperties>
</file>